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omments6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shboard" sheetId="1" state="visible" r:id="rId3"/>
    <sheet name="Monthly KPIs" sheetId="2" state="visible" r:id="rId4"/>
    <sheet name="Sales &amp; Leads" sheetId="3" state="visible" r:id="rId5"/>
    <sheet name="Operations &amp; Quality" sheetId="4" state="visible" r:id="rId6"/>
    <sheet name="Customers &amp; Team" sheetId="5" state="visible" r:id="rId7"/>
    <sheet name="Setup &amp; Target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6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TidyOps</author>
  </authors>
  <commentList>
    <comment ref="B12" authorId="0">
      <text>
        <r>
          <rPr>
            <sz val="10"/>
            <rFont val="Arial"/>
            <family val="2"/>
          </rPr>
          <t xml:space="preserve">User-defined management target. No external source; customize to your business.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-14</xdr:colOff>
                <xdr:row>2</xdr:row>
                <xdr:rowOff>4</xdr:rowOff>
              </xdr:to>
            </anchor>
          </commentPr>
        </mc:Choice>
        <mc:Fallback/>
      </mc:AlternateContent>
    </comment>
    <comment ref="B16" authorId="0">
      <text>
        <r>
          <rPr>
            <sz val="10"/>
            <rFont val="Arial"/>
            <family val="2"/>
          </rPr>
          <t xml:space="preserve">User-defined management target. Direct labor % definitions vary; keep methodology consistent.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-14</xdr:colOff>
                <xdr:row>2</xdr:row>
                <xdr:rowOff>4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<sst xmlns="http://schemas.openxmlformats.org/spreadsheetml/2006/main" count="251" uniqueCount="193">
  <si>
    <t xml:space="preserve">TidyOps Cleaning Business KPI Dashboard</t>
  </si>
  <si>
    <t xml:space="preserve">Management view of sales, operations, quality, customers, and profitability. Change the current month on Setup &amp; Targets.</t>
  </si>
  <si>
    <t xml:space="preserve">Current Month</t>
  </si>
  <si>
    <t xml:space="preserve">Business</t>
  </si>
  <si>
    <t xml:space="preserve">Revenue</t>
  </si>
  <si>
    <t xml:space="preserve">Revenue Growth</t>
  </si>
  <si>
    <t xml:space="preserve">Jobs Completed</t>
  </si>
  <si>
    <t xml:space="preserve">Recurring Customers</t>
  </si>
  <si>
    <t xml:space="preserve">Lead Conversion</t>
  </si>
  <si>
    <t xml:space="preserve">Estimate Win Rate</t>
  </si>
  <si>
    <t xml:space="preserve">Revenue / Job Hr</t>
  </si>
  <si>
    <t xml:space="preserve">Billable Utilization</t>
  </si>
  <si>
    <t xml:space="preserve">Direct Labor %</t>
  </si>
  <si>
    <t xml:space="preserve">Profit Margin</t>
  </si>
  <si>
    <t xml:space="preserve">Reclean Rate</t>
  </si>
  <si>
    <t xml:space="preserve">Quality Score</t>
  </si>
  <si>
    <t xml:space="preserve">Customer Retention</t>
  </si>
  <si>
    <t xml:space="preserve">Complaint Rate</t>
  </si>
  <si>
    <t xml:space="preserve">CAC</t>
  </si>
  <si>
    <t xml:space="preserve">Attendance Issue Rate</t>
  </si>
  <si>
    <t xml:space="preserve">12-MONTH TRENDS</t>
  </si>
  <si>
    <t xml:space="preserve">MANAGEMENT ACTION PLAN</t>
  </si>
  <si>
    <t xml:space="preserve">What Improved?</t>
  </si>
  <si>
    <t xml:space="preserve">What Declined?</t>
  </si>
  <si>
    <t xml:space="preserve">Biggest Bottleneck</t>
  </si>
  <si>
    <t xml:space="preserve">Top Action 1</t>
  </si>
  <si>
    <t xml:space="preserve">Top Action 2</t>
  </si>
  <si>
    <t xml:space="preserve">Top Action 3</t>
  </si>
  <si>
    <t xml:space="preserve">Owner</t>
  </si>
  <si>
    <t xml:space="preserve">Review Date</t>
  </si>
  <si>
    <t xml:space="preserve">Monthly KPI Input</t>
  </si>
  <si>
    <t xml:space="preserve">Enter one row per month. Derived KPIs calculate automatically. Sample data is included and can be overwritten.</t>
  </si>
  <si>
    <t xml:space="preserve">Month</t>
  </si>
  <si>
    <t xml:space="preserve">Prior Rev</t>
  </si>
  <si>
    <t xml:space="preserve">Jobs Scheduled</t>
  </si>
  <si>
    <t xml:space="preserve">Jobs Canceled</t>
  </si>
  <si>
    <t xml:space="preserve">Recleans</t>
  </si>
  <si>
    <t xml:space="preserve">Complaints</t>
  </si>
  <si>
    <t xml:space="preserve">New Leads</t>
  </si>
  <si>
    <t xml:space="preserve">Qualified Leads</t>
  </si>
  <si>
    <t xml:space="preserve">Estimates Sent</t>
  </si>
  <si>
    <t xml:space="preserve">Estimates Won</t>
  </si>
  <si>
    <t xml:space="preserve">Recurring Revenue</t>
  </si>
  <si>
    <t xml:space="preserve">One-Time Revenue</t>
  </si>
  <si>
    <t xml:space="preserve">Add-On Revenue</t>
  </si>
  <si>
    <t xml:space="preserve">Paid Labor Hrs</t>
  </si>
  <si>
    <t xml:space="preserve">Job Labor Hrs</t>
  </si>
  <si>
    <t xml:space="preserve">Travel Hrs</t>
  </si>
  <si>
    <t xml:space="preserve">Direct Labor Cost</t>
  </si>
  <si>
    <t xml:space="preserve">Supplies</t>
  </si>
  <si>
    <t xml:space="preserve">Travel Cost</t>
  </si>
  <si>
    <t xml:space="preserve">Processing</t>
  </si>
  <si>
    <t xml:space="preserve">Other Direct</t>
  </si>
  <si>
    <t xml:space="preserve">Overhead</t>
  </si>
  <si>
    <t xml:space="preserve">Start Customers</t>
  </si>
  <si>
    <t xml:space="preserve">New Customers</t>
  </si>
  <si>
    <t xml:space="preserve">Customers Lost</t>
  </si>
  <si>
    <t xml:space="preserve">End Customers</t>
  </si>
  <si>
    <t xml:space="preserve">Inspections</t>
  </si>
  <si>
    <t xml:space="preserve">Marketing Spend</t>
  </si>
  <si>
    <t xml:space="preserve">Reviews</t>
  </si>
  <si>
    <t xml:space="preserve">Review Requests</t>
  </si>
  <si>
    <t xml:space="preserve">Scheduled Shifts</t>
  </si>
  <si>
    <t xml:space="preserve">Callouts</t>
  </si>
  <si>
    <t xml:space="preserve">Late Arrivals</t>
  </si>
  <si>
    <t xml:space="preserve">Missed Shifts</t>
  </si>
  <si>
    <t xml:space="preserve">Avg Job Value</t>
  </si>
  <si>
    <t xml:space="preserve">Recurring Rev %</t>
  </si>
  <si>
    <t xml:space="preserve">Completion Rate</t>
  </si>
  <si>
    <t xml:space="preserve">Contribution Margin</t>
  </si>
  <si>
    <t xml:space="preserve">Est Profit Margin</t>
  </si>
  <si>
    <t xml:space="preserve">Retention Rate</t>
  </si>
  <si>
    <t xml:space="preserve">Review Conversion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</si>
  <si>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</si>
  <si>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</si>
  <si>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</si>
  <si>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</si>
  <si>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</si>
  <si>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</si>
  <si>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</si>
  <si>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</si>
  <si>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</si>
  <si>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</si>
  <si>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</si>
  <si>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</si>
  <si>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Sales &amp; Lead Performance</t>
  </si>
  <si>
    <t xml:space="preserve">Use this sheet for current-period lead-source analysis and estimate performance. Blue cells are inputs.</t>
  </si>
  <si>
    <t xml:space="preserve">LEAD SOURCE PERFORMANCE</t>
  </si>
  <si>
    <t xml:space="preserve">Lead Source</t>
  </si>
  <si>
    <t xml:space="preserve">Leads</t>
  </si>
  <si>
    <t xml:space="preserve">Qualified</t>
  </si>
  <si>
    <t xml:space="preserve">Won</t>
  </si>
  <si>
    <t xml:space="preserve">Conversion %</t>
  </si>
  <si>
    <t xml:space="preserve">Revenue Won</t>
  </si>
  <si>
    <t xml:space="preserve">Google</t>
  </si>
  <si>
    <t xml:space="preserve">Referral</t>
  </si>
  <si>
    <t xml:space="preserve">Website</t>
  </si>
  <si>
    <t xml:space="preserve">Facebook</t>
  </si>
  <si>
    <t xml:space="preserve">Yelp</t>
  </si>
  <si>
    <t xml:space="preserve">Property Manager</t>
  </si>
  <si>
    <t xml:space="preserve">Realtor</t>
  </si>
  <si>
    <t xml:space="preserve">Other</t>
  </si>
  <si>
    <t xml:space="preserve">ESTIMATE PERFORMANCE</t>
  </si>
  <si>
    <t xml:space="preserve">Estimates Accepted</t>
  </si>
  <si>
    <t xml:space="preserve">Win Rate</t>
  </si>
  <si>
    <t xml:space="preserve">Average Estimate Value</t>
  </si>
  <si>
    <t xml:space="preserve">Average Accepted Value</t>
  </si>
  <si>
    <t xml:space="preserve">Average Days to Accept</t>
  </si>
  <si>
    <t xml:space="preserve">Estimates Awaiting Follow-Up</t>
  </si>
  <si>
    <t xml:space="preserve">Operations &amp; Quality</t>
  </si>
  <si>
    <t xml:space="preserve">Current-period operating and quality metrics. Many headline metrics link directly from Monthly KPIs.</t>
  </si>
  <si>
    <t xml:space="preserve">CURRENT PERIOD METRICS</t>
  </si>
  <si>
    <t xml:space="preserve">Paid Labor Hours</t>
  </si>
  <si>
    <t xml:space="preserve">Job Labor Hours</t>
  </si>
  <si>
    <t xml:space="preserve">Travel Hours</t>
  </si>
  <si>
    <t xml:space="preserve">Average Quality Score</t>
  </si>
  <si>
    <t xml:space="preserve">DERIVED OPERATING KPIs</t>
  </si>
  <si>
    <t xml:space="preserve">Revenue / Job Labor Hour</t>
  </si>
  <si>
    <t xml:space="preserve">TEAM PRODUCTIVITY &amp; QUALITY</t>
  </si>
  <si>
    <t xml:space="preserve">Cleaner / Team</t>
  </si>
  <si>
    <t xml:space="preserve">Jobs</t>
  </si>
  <si>
    <t xml:space="preserve">Labor Hrs.</t>
  </si>
  <si>
    <t xml:space="preserve">Revenue Supported</t>
  </si>
  <si>
    <t xml:space="preserve">Revenue / Labor Hr.</t>
  </si>
  <si>
    <t xml:space="preserve">Team A</t>
  </si>
  <si>
    <t xml:space="preserve">Team B</t>
  </si>
  <si>
    <t xml:space="preserve">Team C</t>
  </si>
  <si>
    <t xml:space="preserve">Team D</t>
  </si>
  <si>
    <t xml:space="preserve">Customers &amp; Team</t>
  </si>
  <si>
    <t xml:space="preserve">Track retention, churn reasons, staffing, training, attendance, and reputation.</t>
  </si>
  <si>
    <t xml:space="preserve">CUSTOMER KPIs</t>
  </si>
  <si>
    <t xml:space="preserve">Customers at Start</t>
  </si>
  <si>
    <t xml:space="preserve">Customers at End</t>
  </si>
  <si>
    <t xml:space="preserve">CUSTOMER LOSS REASONS</t>
  </si>
  <si>
    <t xml:space="preserve">Reason</t>
  </si>
  <si>
    <t xml:space="preserve">Price</t>
  </si>
  <si>
    <t xml:space="preserve">Service Quality</t>
  </si>
  <si>
    <t xml:space="preserve">Moving</t>
  </si>
  <si>
    <t xml:space="preserve">Competitor</t>
  </si>
  <si>
    <t xml:space="preserve">Schedule</t>
  </si>
  <si>
    <t xml:space="preserve">No Longer Needed</t>
  </si>
  <si>
    <t xml:space="preserve">Company Termination</t>
  </si>
  <si>
    <t xml:space="preserve">STAFFING &amp; TRAINING</t>
  </si>
  <si>
    <t xml:space="preserve">Active Cleaners</t>
  </si>
  <si>
    <t xml:space="preserve">New Hires</t>
  </si>
  <si>
    <t xml:space="preserve">Employees Lost</t>
  </si>
  <si>
    <t xml:space="preserve">Employees in Training</t>
  </si>
  <si>
    <t xml:space="preserve">Approved for Independent Work</t>
  </si>
  <si>
    <t xml:space="preserve">Training Hours</t>
  </si>
  <si>
    <t xml:space="preserve">New Certifications Completed</t>
  </si>
  <si>
    <t xml:space="preserve">Employees Needing Retraining</t>
  </si>
  <si>
    <t xml:space="preserve">Avg. Days to Field Ready</t>
  </si>
  <si>
    <t xml:space="preserve">ATTENDANCE &amp; REPUTATION</t>
  </si>
  <si>
    <t xml:space="preserve">New Reviews</t>
  </si>
  <si>
    <t xml:space="preserve">TidyOps Cleaning Business KPI Tracker</t>
  </si>
  <si>
    <t xml:space="preserve">Set your targets and assumptions here. Blue cells are editable inputs; green text is linked from other sheets; black text is calculated.</t>
  </si>
  <si>
    <t xml:space="preserve">REPORTING SETUP</t>
  </si>
  <si>
    <t xml:space="preserve">Business Name</t>
  </si>
  <si>
    <t xml:space="preserve">[Your Cleaning Company]</t>
  </si>
  <si>
    <t xml:space="preserve">Reporting Year</t>
  </si>
  <si>
    <t xml:space="preserve">Current Month Number</t>
  </si>
  <si>
    <t xml:space="preserve">Prepared By</t>
  </si>
  <si>
    <t xml:space="preserve">Owner / Manager</t>
  </si>
  <si>
    <t xml:space="preserve">KPI TARGETS</t>
  </si>
  <si>
    <t xml:space="preserve">KPI</t>
  </si>
  <si>
    <t xml:space="preserve">Target</t>
  </si>
  <si>
    <t xml:space="preserve">Direction</t>
  </si>
  <si>
    <t xml:space="preserve">Yellow Threshold</t>
  </si>
  <si>
    <t xml:space="preserve">Orange Threshold</t>
  </si>
  <si>
    <t xml:space="preserve">Notes</t>
  </si>
  <si>
    <t xml:space="preserve">Higher</t>
  </si>
  <si>
    <t xml:space="preserve">Monthly growth target</t>
  </si>
  <si>
    <t xml:space="preserve">Lead Conversion Rate</t>
  </si>
  <si>
    <t xml:space="preserve">Won customers / qualified leads</t>
  </si>
  <si>
    <t xml:space="preserve">Accepted estimates / estimates sent</t>
  </si>
  <si>
    <t xml:space="preserve">Revenue efficiency</t>
  </si>
  <si>
    <t xml:space="preserve">Direct Labor % of Revenue</t>
  </si>
  <si>
    <t xml:space="preserve">Lower</t>
  </si>
  <si>
    <t xml:space="preserve">Loaded direct labor / revenue</t>
  </si>
  <si>
    <t xml:space="preserve">Estimated Profit Margin</t>
  </si>
  <si>
    <t xml:space="preserve">Management estimate</t>
  </si>
  <si>
    <t xml:space="preserve">Recleans / completed jobs</t>
  </si>
  <si>
    <t xml:space="preserve">Inspection score</t>
  </si>
  <si>
    <t xml:space="preserve">Retained / start customers</t>
  </si>
  <si>
    <t xml:space="preserve">Job hours / paid hours</t>
  </si>
  <si>
    <t xml:space="preserve">Complaints / completed jobs</t>
  </si>
  <si>
    <t xml:space="preserve">Callouts + lates + misses / shifts</t>
  </si>
  <si>
    <t xml:space="preserve">USAGE NOTES</t>
  </si>
  <si>
    <t xml:space="preserve">Enter monthly operating results on the Monthly KPIs sheet. The Dashboard updates automatically.</t>
  </si>
  <si>
    <t xml:space="preserve">Targets are intentionally editable. There is no universal “correct” KPI target for every cleaning business.</t>
  </si>
  <si>
    <t xml:space="preserve">For financial metrics, use consistent definitions month to month so trends remain meaningful.</t>
  </si>
  <si>
    <t xml:space="preserve">Productivity should be reviewed alongside quality and job difficulty, not in isolation.</t>
  </si>
  <si>
    <t xml:space="preserve">This workbook is a management tool, not accounting, tax, payroll, legal, HR, or investment advice.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</si>
</sst>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;[RED]&quot;($&quot;#,##0\);\-"/>
    <numFmt numFmtId="166" formatCode="0.0%;[RED]\(0.0%\);\-"/>
    <numFmt numFmtId="167" formatCode="#,##0;[RED]\(#,##0\);\-"/>
    <numFmt numFmtId="168" formatCode="0.0;[RED]\(0.0\);\-"/>
    <numFmt numFmtId="169" formatCode="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mbria"/>
      <family val="0"/>
      <charset val="1"/>
    </font>
    <font>
      <i val="true"/>
      <sz val="11"/>
      <color rgb="FF666666"/>
      <name val="Cambria"/>
      <family val="0"/>
      <charset val="1"/>
    </font>
    <font>
      <sz val="11"/>
      <color rgb="FF008000"/>
      <name val="Cambria"/>
      <family val="0"/>
      <charset val="1"/>
    </font>
    <font>
      <b val="true"/>
      <sz val="11"/>
      <color rgb="FF666666"/>
      <name val="Cambria"/>
      <family val="0"/>
      <charset val="1"/>
    </font>
    <font>
      <b val="true"/>
      <sz val="16"/>
      <color rgb="FF008000"/>
      <name val="Cambria"/>
      <family val="0"/>
      <charset val="1"/>
    </font>
    <font>
      <b val="true"/>
      <sz val="9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1"/>
      <color rgb="FF000000"/>
      <name val="Cambria"/>
      <family val="0"/>
      <charset val="1"/>
    </font>
    <font>
      <sz val="11"/>
      <color rgb="FF666666"/>
      <name val="Cambria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6324F"/>
        <bgColor rgb="FF333333"/>
      </patternFill>
    </fill>
    <fill>
      <patternFill patternType="solid">
        <fgColor rgb="FFE7E6E6"/>
        <bgColor rgb="FFE2F0D9"/>
      </patternFill>
    </fill>
    <fill>
      <patternFill patternType="solid">
        <fgColor rgb="FFF2F2F2"/>
        <bgColor rgb="FFE7E6E6"/>
      </patternFill>
    </fill>
    <fill>
      <patternFill patternType="solid">
        <fgColor rgb="FFD9EAF7"/>
        <bgColor rgb="FFE7E6E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8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8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8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1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1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1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11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11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E2F0D9"/>
        </patternFill>
      </fill>
    </dxf>
    <dxf>
      <fill>
        <patternFill>
          <bgColor rgb="FFFFF2CC"/>
        </patternFill>
      </fill>
    </dxf>
    <dxf>
      <fill>
        <patternFill>
          <bgColor rgb="FFFCE4D6"/>
        </patternFill>
      </fill>
    </dxf>
    <dxf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7E6E6"/>
      <rgbColor rgb="FF878787"/>
      <rgbColor rgb="FF9999FF"/>
      <rgbColor rgb="FFBE4B48"/>
      <rgbColor rgb="FFFFF2CC"/>
      <rgbColor rgb="FFD9EA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F0D9"/>
      <rgbColor rgb="FFFCE4D6"/>
      <rgbColor rgb="FF99CCFF"/>
      <rgbColor rgb="FFFF99CC"/>
      <rgbColor rgb="FFCC99FF"/>
      <rgbColor rgb="FFF4CCCC"/>
      <rgbColor rgb="FF4A7EBB"/>
      <rgbColor rgb="FF33CCCC"/>
      <rgbColor rgb="FF99CC00"/>
      <rgbColor rgb="FFFFCC00"/>
      <rgbColor rgb="FFFF9900"/>
      <rgbColor rgb="FFFF6600"/>
      <rgbColor rgb="FF666666"/>
      <rgbColor rgb="FF969696"/>
      <rgbColor rgb="FF16324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Monthly Revenue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'Monthly KPIs'!B4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KPIs'!$A$5:$A$16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KPIs'!$B$5:$B$16</c:f>
              <c:numCache>
                <c:formatCode>\$#,##0;[RED]"($"#,##0\);\-</c:formatCode>
                <c:ptCount val="12"/>
                <c:pt idx="0">
                  <c:v>30700</c:v>
                </c:pt>
                <c:pt idx="1">
                  <c:v>33400</c:v>
                </c:pt>
                <c:pt idx="2">
                  <c:v>33400</c:v>
                </c:pt>
                <c:pt idx="3">
                  <c:v>36100</c:v>
                </c:pt>
                <c:pt idx="4">
                  <c:v>38800</c:v>
                </c:pt>
                <c:pt idx="5">
                  <c:v>38800</c:v>
                </c:pt>
                <c:pt idx="6">
                  <c:v>41500</c:v>
                </c:pt>
                <c:pt idx="7">
                  <c:v>44200</c:v>
                </c:pt>
                <c:pt idx="8">
                  <c:v>44200</c:v>
                </c:pt>
                <c:pt idx="9">
                  <c:v>46900</c:v>
                </c:pt>
                <c:pt idx="10">
                  <c:v>49600</c:v>
                </c:pt>
                <c:pt idx="11">
                  <c:v>49600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17611613"/>
        <c:axId val="69415573"/>
      </c:lineChart>
      <c:catAx>
        <c:axId val="1761161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1300" strike="noStrike" u="none">
                    <a:uFillTx/>
                    <a:latin typeface="Arial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9415573"/>
        <c:crosses val="autoZero"/>
        <c:auto val="1"/>
        <c:lblAlgn val="ctr"/>
        <c:lblOffset val="100"/>
        <c:noMultiLvlLbl val="0"/>
      </c:catAx>
      <c:valAx>
        <c:axId val="6941557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300" strike="noStrike" u="none">
                    <a:uFillTx/>
                    <a:latin typeface="Arial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Revenue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;[RED]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761161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Revenue per Job Labor Hour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'Monthly KPIs'!AS4</c:f>
              <c:strCache>
                <c:ptCount val="1"/>
                <c:pt idx="0">
                  <c:v>Revenue / Job Hr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KPIs'!$A$5:$A$16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KPIs'!$AS$5:$AS$16</c:f>
              <c:numCache>
                <c:formatCode>\$#,##0;[RED]"($"#,##0\);\-</c:formatCode>
                <c:ptCount val="12"/>
                <c:pt idx="0">
                  <c:v>61.1066878980892</c:v>
                </c:pt>
                <c:pt idx="1">
                  <c:v>64.6284829721362</c:v>
                </c:pt>
                <c:pt idx="2">
                  <c:v>62.8765060240964</c:v>
                </c:pt>
                <c:pt idx="3">
                  <c:v>66.1656891495601</c:v>
                </c:pt>
                <c:pt idx="4">
                  <c:v>69.2857142857143</c:v>
                </c:pt>
                <c:pt idx="5">
                  <c:v>67.5487465181059</c:v>
                </c:pt>
                <c:pt idx="6">
                  <c:v>70.4823369565217</c:v>
                </c:pt>
                <c:pt idx="7">
                  <c:v>73.2758620689655</c:v>
                </c:pt>
                <c:pt idx="8">
                  <c:v>71.5673575129534</c:v>
                </c:pt>
                <c:pt idx="9">
                  <c:v>74.2088607594937</c:v>
                </c:pt>
                <c:pt idx="10">
                  <c:v>76.7326732673267</c:v>
                </c:pt>
                <c:pt idx="11">
                  <c:v>75.0605326876513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7044376"/>
        <c:axId val="24451709"/>
      </c:lineChart>
      <c:catAx>
        <c:axId val="67044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4451709"/>
        <c:crosses val="autoZero"/>
        <c:auto val="1"/>
        <c:lblAlgn val="ctr"/>
        <c:lblOffset val="100"/>
        <c:noMultiLvlLbl val="0"/>
      </c:catAx>
      <c:valAx>
        <c:axId val="2445170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300" strike="noStrike" u="none">
                    <a:uFillTx/>
                    <a:latin typeface="Arial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$/Labor Hr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;[RED]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704437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Profit Margin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'Monthly KPIs'!AV4</c:f>
              <c:strCache>
                <c:ptCount val="1"/>
                <c:pt idx="0">
                  <c:v>Est Profit Margin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KPIs'!$A$5:$A$16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KPIs'!$AV$5:$AV$16</c:f>
              <c:numCache>
                <c:formatCode>0.0%;[RED]\(0.0%\);\-</c:formatCode>
                <c:ptCount val="12"/>
                <c:pt idx="0">
                  <c:v>0.309439739413681</c:v>
                </c:pt>
                <c:pt idx="1">
                  <c:v>0.323580838323353</c:v>
                </c:pt>
                <c:pt idx="2">
                  <c:v>0.321185628742515</c:v>
                </c:pt>
                <c:pt idx="3">
                  <c:v>0.333390581717452</c:v>
                </c:pt>
                <c:pt idx="4">
                  <c:v>0.343896907216495</c:v>
                </c:pt>
                <c:pt idx="5">
                  <c:v>0.341835051546392</c:v>
                </c:pt>
                <c:pt idx="6">
                  <c:v>0.35110843373494</c:v>
                </c:pt>
                <c:pt idx="7">
                  <c:v>0.359248868778281</c:v>
                </c:pt>
                <c:pt idx="8">
                  <c:v>0.357438914027149</c:v>
                </c:pt>
                <c:pt idx="9">
                  <c:v>0.364746268656716</c:v>
                </c:pt>
                <c:pt idx="10">
                  <c:v>0.371258064516129</c:v>
                </c:pt>
                <c:pt idx="11">
                  <c:v>0.369645161290323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53296825"/>
        <c:axId val="59940260"/>
      </c:lineChart>
      <c:catAx>
        <c:axId val="5329682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9940260"/>
        <c:crosses val="autoZero"/>
        <c:auto val="1"/>
        <c:lblAlgn val="ctr"/>
        <c:lblOffset val="100"/>
        <c:noMultiLvlLbl val="0"/>
      </c:catAx>
      <c:valAx>
        <c:axId val="5994026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300" strike="noStrike" u="none">
                    <a:uFillTx/>
                    <a:latin typeface="Arial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Margin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%;[RED]\(0.0%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329682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Quality &amp; Reclean Rate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'Monthly KPIs'!AD4</c:f>
              <c:strCache>
                <c:ptCount val="1"/>
                <c:pt idx="0">
                  <c:v>Quality Score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KPIs'!$A$5:$A$16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KPIs'!$AD$5:$AD$16</c:f>
              <c:numCache>
                <c:formatCode>0.0%;[RED]\(0.0%\);\-</c:formatCode>
                <c:ptCount val="12"/>
                <c:pt idx="0">
                  <c:v>0.9415</c:v>
                </c:pt>
                <c:pt idx="1">
                  <c:v>0.943</c:v>
                </c:pt>
                <c:pt idx="2">
                  <c:v>0.9445</c:v>
                </c:pt>
                <c:pt idx="3">
                  <c:v>0.946</c:v>
                </c:pt>
                <c:pt idx="4">
                  <c:v>0.9475</c:v>
                </c:pt>
                <c:pt idx="5">
                  <c:v>0.949</c:v>
                </c:pt>
                <c:pt idx="6">
                  <c:v>0.9505</c:v>
                </c:pt>
                <c:pt idx="7">
                  <c:v>0.952</c:v>
                </c:pt>
                <c:pt idx="8">
                  <c:v>0.9535</c:v>
                </c:pt>
                <c:pt idx="9">
                  <c:v>0.955</c:v>
                </c:pt>
                <c:pt idx="10">
                  <c:v>0.9565</c:v>
                </c:pt>
                <c:pt idx="11">
                  <c:v>0.958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'Monthly KPIs'!AW4</c:f>
              <c:strCache>
                <c:ptCount val="1"/>
                <c:pt idx="0">
                  <c:v>Reclean Rate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KPIs'!$A$5:$A$16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'Monthly KPIs'!$AW$5:$AW$16</c:f>
              <c:numCache>
                <c:formatCode>0.0%;[RED]\(0.0%\);\-</c:formatCode>
                <c:ptCount val="12"/>
                <c:pt idx="0">
                  <c:v>0.0105263157894737</c:v>
                </c:pt>
                <c:pt idx="1">
                  <c:v>0.0103092783505155</c:v>
                </c:pt>
                <c:pt idx="2">
                  <c:v>0.00995024875621891</c:v>
                </c:pt>
                <c:pt idx="3">
                  <c:v>0.0146341463414634</c:v>
                </c:pt>
                <c:pt idx="4">
                  <c:v>0.00956937799043062</c:v>
                </c:pt>
                <c:pt idx="5">
                  <c:v>0.00925925925925926</c:v>
                </c:pt>
                <c:pt idx="6">
                  <c:v>0.00909090909090909</c:v>
                </c:pt>
                <c:pt idx="7">
                  <c:v>0.0133928571428571</c:v>
                </c:pt>
                <c:pt idx="8">
                  <c:v>0.00865800865800866</c:v>
                </c:pt>
                <c:pt idx="9">
                  <c:v>0.00851063829787234</c:v>
                </c:pt>
                <c:pt idx="10">
                  <c:v>0.00836820083682008</c:v>
                </c:pt>
                <c:pt idx="11">
                  <c:v>0.0121951219512195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71050859"/>
        <c:axId val="70874984"/>
      </c:lineChart>
      <c:catAx>
        <c:axId val="710508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0874984"/>
        <c:crosses val="autoZero"/>
        <c:auto val="1"/>
        <c:lblAlgn val="ctr"/>
        <c:lblOffset val="100"/>
        <c:noMultiLvlLbl val="0"/>
      </c:catAx>
      <c:valAx>
        <c:axId val="7087498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300" strike="noStrike" u="none">
                    <a:uFillTx/>
                    <a:latin typeface="Arial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Rate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%;[RED]\(0.0%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105085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27</xdr:row>
      <xdr:rowOff>23040</xdr:rowOff>
    </xdr:from>
    <xdr:to>
      <xdr:col>3</xdr:col>
      <xdr:colOff>153360</xdr:colOff>
      <xdr:row>40</xdr:row>
      <xdr:rowOff>66240</xdr:rowOff>
    </xdr:to>
    <xdr:graphicFrame>
      <xdr:nvGraphicFramePr>
        <xdr:cNvPr id="0" name="Chart 1"/>
        <xdr:cNvGraphicFramePr/>
      </xdr:nvGraphicFramePr>
      <xdr:xfrm>
        <a:off x="0" y="5877000"/>
        <a:ext cx="395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27</xdr:row>
      <xdr:rowOff>23040</xdr:rowOff>
    </xdr:from>
    <xdr:to>
      <xdr:col>8</xdr:col>
      <xdr:colOff>1422000</xdr:colOff>
      <xdr:row>40</xdr:row>
      <xdr:rowOff>66240</xdr:rowOff>
    </xdr:to>
    <xdr:graphicFrame>
      <xdr:nvGraphicFramePr>
        <xdr:cNvPr id="1" name="Chart 2"/>
        <xdr:cNvGraphicFramePr/>
      </xdr:nvGraphicFramePr>
      <xdr:xfrm>
        <a:off x="5638680" y="5877000"/>
        <a:ext cx="395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42</xdr:row>
      <xdr:rowOff>22680</xdr:rowOff>
    </xdr:from>
    <xdr:to>
      <xdr:col>3</xdr:col>
      <xdr:colOff>153360</xdr:colOff>
      <xdr:row>55</xdr:row>
      <xdr:rowOff>65880</xdr:rowOff>
    </xdr:to>
    <xdr:graphicFrame>
      <xdr:nvGraphicFramePr>
        <xdr:cNvPr id="2" name="Chart 3"/>
        <xdr:cNvGraphicFramePr/>
      </xdr:nvGraphicFramePr>
      <xdr:xfrm>
        <a:off x="0" y="8734320"/>
        <a:ext cx="395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5</xdr:col>
      <xdr:colOff>0</xdr:colOff>
      <xdr:row>42</xdr:row>
      <xdr:rowOff>22680</xdr:rowOff>
    </xdr:from>
    <xdr:to>
      <xdr:col>8</xdr:col>
      <xdr:colOff>1422000</xdr:colOff>
      <xdr:row>55</xdr:row>
      <xdr:rowOff>65880</xdr:rowOff>
    </xdr:to>
    <xdr:graphicFrame>
      <xdr:nvGraphicFramePr>
        <xdr:cNvPr id="3" name="Chart 4"/>
        <xdr:cNvGraphicFramePr/>
      </xdr:nvGraphicFramePr>
      <xdr:xfrm>
        <a:off x="5638680" y="8734320"/>
        <a:ext cx="395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6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16"/>
    <col collapsed="false" customWidth="true" hidden="false" outlineLevel="0" max="4" min="4" style="0" width="4"/>
    <col collapsed="false" customWidth="true" hidden="false" outlineLevel="0" max="5" min="5" style="0" width="22"/>
    <col collapsed="false" customWidth="true" hidden="false" outlineLevel="0" max="7" min="6" style="0" width="16"/>
    <col collapsed="false" customWidth="true" hidden="false" outlineLevel="0" max="8" min="8" style="0" width="4"/>
    <col collapsed="false" customWidth="true" hidden="false" outlineLevel="0" max="9" min="9" style="0" width="22"/>
    <col collapsed="false" customWidth="true" hidden="false" outlineLevel="0" max="10" min="10" style="0" width="16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false" outlineLevel="0" collapsed="false">
      <c r="A3" s="3" t="s">
        <v>2</v>
      </c>
      <c r="B3" s="4" t="str">
        <f aca="false">INDEX('Monthly KPIs'!A5:A16,'Setup &amp; Targets'!B7)</f>
        <v>Sep</v>
      </c>
      <c r="C3" s="3"/>
      <c r="D3" s="3"/>
      <c r="E3" s="3" t="s">
        <v>3</v>
      </c>
      <c r="F3" s="4" t="str">
        <f aca="false">'Setup &amp; Targets'!B5</f>
        <v>[Your Cleaning Company]</v>
      </c>
      <c r="G3" s="3"/>
      <c r="H3" s="3"/>
      <c r="I3" s="3"/>
      <c r="J3" s="3"/>
    </row>
    <row r="4" customFormat="false" ht="1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</row>
    <row r="5" customFormat="false" ht="19.7" hidden="false" customHeight="false" outlineLevel="0" collapsed="false">
      <c r="A5" s="5" t="s">
        <v>4</v>
      </c>
      <c r="B5" s="6" t="n">
        <f aca="false">INDEX('Monthly KPIs'!B5:B16,'Setup &amp; Targets'!B7)</f>
        <v>44200</v>
      </c>
      <c r="C5" s="3"/>
      <c r="D5" s="3"/>
      <c r="E5" s="5" t="s">
        <v>5</v>
      </c>
      <c r="F5" s="7" t="n">
        <f aca="false">INDEX('Monthly KPIs'!AL5:AL16,'Setup &amp; Targets'!B7)</f>
        <v>0.116161616161616</v>
      </c>
      <c r="G5" s="8" t="str">
        <f aca="false">IF('Setup &amp; Targets'!C12="Higher",IF(F5&gt;='Setup &amp; Targets'!B12,"GREEN",IF(F5&gt;='Setup &amp; Targets'!B12*'Setup &amp; Targets'!D12,"YELLOW",IF(F5&gt;='Setup &amp; Targets'!B12*'Setup &amp; Targets'!E12,"ORANGE","RED"))),IF(F5&lt;='Setup &amp; Targets'!B12,"GREEN",IF(F5&lt;='Setup &amp; Targets'!B12*'Setup &amp; Targets'!D12,"YELLOW",IF(F5&lt;='Setup &amp; Targets'!B12*'Setup &amp; Targets'!E12,"ORANGE","RED"))))</f>
        <v>GREEN</v>
      </c>
      <c r="H5" s="3"/>
      <c r="I5" s="5" t="s">
        <v>6</v>
      </c>
      <c r="J5" s="9" t="n">
        <f aca="false">INDEX('Monthly KPIs'!E5:E16,'Setup &amp; Targets'!B7)</f>
        <v>231</v>
      </c>
    </row>
    <row r="6" customFormat="false" ht="15" hidden="false" customHeight="fals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</row>
    <row r="7" customFormat="false" ht="15" hidden="false" customHeight="fals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</row>
    <row r="8" customFormat="false" ht="15" hidden="false" customHeight="fals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</row>
    <row r="9" customFormat="false" ht="19.7" hidden="false" customHeight="false" outlineLevel="0" collapsed="false">
      <c r="A9" s="5" t="s">
        <v>7</v>
      </c>
      <c r="B9" s="9" t="n">
        <f aca="false">INDEX('Monthly KPIs'!AB5:AB16,'Setup &amp; Targets'!B7)</f>
        <v>216</v>
      </c>
      <c r="C9" s="3"/>
      <c r="D9" s="3"/>
      <c r="E9" s="5" t="s">
        <v>8</v>
      </c>
      <c r="F9" s="7" t="n">
        <f aca="false">INDEX('Monthly KPIs'!AM5:AM16,'Setup &amp; Targets'!B7)</f>
        <v>0.468354430379747</v>
      </c>
      <c r="G9" s="8" t="str">
        <f aca="false">IF('Setup &amp; Targets'!C13="Higher",IF(F9&gt;='Setup &amp; Targets'!B13,"GREEN",IF(F9&gt;='Setup &amp; Targets'!B13*'Setup &amp; Targets'!D13,"YELLOW",IF(F9&gt;='Setup &amp; Targets'!B13*'Setup &amp; Targets'!E13,"ORANGE","RED"))),IF(F9&lt;='Setup &amp; Targets'!B13,"GREEN",IF(F9&lt;='Setup &amp; Targets'!B13*'Setup &amp; Targets'!D13,"YELLOW",IF(F9&lt;='Setup &amp; Targets'!B13*'Setup &amp; Targets'!E13,"ORANGE","RED"))))</f>
        <v>GREEN</v>
      </c>
      <c r="H9" s="3"/>
      <c r="I9" s="5" t="s">
        <v>9</v>
      </c>
      <c r="J9" s="7" t="n">
        <f aca="false">INDEX('Monthly KPIs'!AN5:AN16,'Setup &amp; Targets'!B7)</f>
        <v>0.493333333333333</v>
      </c>
    </row>
    <row r="10" customFormat="false" ht="15" hidden="false" customHeight="fals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customFormat="false" ht="15" hidden="false" customHeight="fals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customFormat="false" ht="15" hidden="false" customHeight="fals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customFormat="false" ht="19.7" hidden="false" customHeight="false" outlineLevel="0" collapsed="false">
      <c r="A13" s="5" t="s">
        <v>10</v>
      </c>
      <c r="B13" s="6" t="n">
        <f aca="false">INDEX('Monthly KPIs'!AS5:AS16,'Setup &amp; Targets'!B7)</f>
        <v>71.5673575129534</v>
      </c>
      <c r="C13" s="8" t="str">
        <f aca="false">IF('Setup &amp; Targets'!C15="Higher",IF(B13&gt;='Setup &amp; Targets'!B15,"GREEN",IF(B13&gt;='Setup &amp; Targets'!B15*'Setup &amp; Targets'!D15,"YELLOW",IF(B13&gt;='Setup &amp; Targets'!B15*'Setup &amp; Targets'!E15,"ORANGE","RED"))),IF(B13&lt;='Setup &amp; Targets'!B15,"GREEN",IF(B13&lt;='Setup &amp; Targets'!B15*'Setup &amp; Targets'!D15,"YELLOW",IF(B13&lt;='Setup &amp; Targets'!B15*'Setup &amp; Targets'!E15,"ORANGE","RED"))))</f>
        <v>GREEN</v>
      </c>
      <c r="D13" s="3"/>
      <c r="E13" s="5" t="s">
        <v>11</v>
      </c>
      <c r="F13" s="7" t="n">
        <f aca="false">INDEX('Monthly KPIs'!AR5:AR16,'Setup &amp; Targets'!B7)</f>
        <v>0.8</v>
      </c>
      <c r="G13" s="8" t="str">
        <f aca="false">IF('Setup &amp; Targets'!C21="Higher",IF(F13&gt;='Setup &amp; Targets'!B21,"GREEN",IF(F13&gt;='Setup &amp; Targets'!B21*'Setup &amp; Targets'!D21,"YELLOW",IF(F13&gt;='Setup &amp; Targets'!B21*'Setup &amp; Targets'!E21,"ORANGE","RED"))),IF(F13&lt;='Setup &amp; Targets'!B21,"GREEN",IF(F13&lt;='Setup &amp; Targets'!B21*'Setup &amp; Targets'!D21,"YELLOW",IF(F13&lt;='Setup &amp; Targets'!B21*'Setup &amp; Targets'!E21,"ORANGE","RED"))))</f>
        <v>GREEN</v>
      </c>
      <c r="H13" s="3"/>
      <c r="I13" s="5" t="s">
        <v>12</v>
      </c>
      <c r="J13" s="7" t="n">
        <f aca="false">INDEX('Monthly KPIs'!AT5:AT16,'Setup &amp; Targets'!B7)</f>
        <v>0.38</v>
      </c>
    </row>
    <row r="14" customFormat="false" ht="15" hidden="false" customHeight="fals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customFormat="false" ht="15" hidden="false" customHeight="fals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customFormat="false" ht="15" hidden="false" customHeight="fals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customFormat="false" ht="19.7" hidden="false" customHeight="false" outlineLevel="0" collapsed="false">
      <c r="A17" s="5" t="s">
        <v>13</v>
      </c>
      <c r="B17" s="7" t="n">
        <f aca="false">INDEX('Monthly KPIs'!AV5:AV16,'Setup &amp; Targets'!B7)</f>
        <v>0.357438914027149</v>
      </c>
      <c r="C17" s="8" t="str">
        <f aca="false">IF('Setup &amp; Targets'!C17="Higher",IF(B17&gt;='Setup &amp; Targets'!B17,"GREEN",IF(B17&gt;='Setup &amp; Targets'!B17*'Setup &amp; Targets'!D17,"YELLOW",IF(B17&gt;='Setup &amp; Targets'!B17*'Setup &amp; Targets'!E17,"ORANGE","RED"))),IF(B17&lt;='Setup &amp; Targets'!B17,"GREEN",IF(B17&lt;='Setup &amp; Targets'!B17*'Setup &amp; Targets'!D17,"YELLOW",IF(B17&lt;='Setup &amp; Targets'!B17*'Setup &amp; Targets'!E17,"ORANGE","RED"))))</f>
        <v>GREEN</v>
      </c>
      <c r="D17" s="3"/>
      <c r="E17" s="5" t="s">
        <v>14</v>
      </c>
      <c r="F17" s="7" t="n">
        <f aca="false">INDEX('Monthly KPIs'!AW5:AW16,'Setup &amp; Targets'!B7)</f>
        <v>0.00865800865800866</v>
      </c>
      <c r="G17" s="8" t="str">
        <f aca="false">IF('Setup &amp; Targets'!C18="Higher",IF(F17&gt;='Setup &amp; Targets'!B18,"GREEN",IF(F17&gt;='Setup &amp; Targets'!B18*'Setup &amp; Targets'!D18,"YELLOW",IF(F17&gt;='Setup &amp; Targets'!B18*'Setup &amp; Targets'!E18,"ORANGE","RED"))),IF(F17&lt;='Setup &amp; Targets'!B18,"GREEN",IF(F17&lt;='Setup &amp; Targets'!B18*'Setup &amp; Targets'!D18,"YELLOW",IF(F17&lt;='Setup &amp; Targets'!B18*'Setup &amp; Targets'!E18,"ORANGE","RED"))))</f>
        <v>GREEN</v>
      </c>
      <c r="H17" s="3"/>
      <c r="I17" s="5" t="s">
        <v>15</v>
      </c>
      <c r="J17" s="7" t="n">
        <f aca="false">INDEX('Monthly KPIs'!AD5:AD16,'Setup &amp; Targets'!B7)</f>
        <v>0.9535</v>
      </c>
    </row>
    <row r="18" customFormat="false" ht="15" hidden="false" customHeight="fals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customFormat="false" ht="15" hidden="false" customHeight="fals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customFormat="false" ht="15" hidden="false" customHeight="fals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customFormat="false" ht="19.7" hidden="false" customHeight="false" outlineLevel="0" collapsed="false">
      <c r="A21" s="5" t="s">
        <v>16</v>
      </c>
      <c r="B21" s="7" t="n">
        <f aca="false">INDEX('Monthly KPIs'!AY5:AY16,'Setup &amp; Targets'!B7)</f>
        <v>0.972826086956522</v>
      </c>
      <c r="C21" s="8" t="str">
        <f aca="false">IF('Setup &amp; Targets'!C20="Higher",IF(B21&gt;='Setup &amp; Targets'!B20,"GREEN",IF(B21&gt;='Setup &amp; Targets'!B20*'Setup &amp; Targets'!D20,"YELLOW",IF(B21&gt;='Setup &amp; Targets'!B20*'Setup &amp; Targets'!E20,"ORANGE","RED"))),IF(B21&lt;='Setup &amp; Targets'!B20,"GREEN",IF(B21&lt;='Setup &amp; Targets'!B20*'Setup &amp; Targets'!D20,"YELLOW",IF(B21&lt;='Setup &amp; Targets'!B20*'Setup &amp; Targets'!E20,"ORANGE","RED"))))</f>
        <v>GREEN</v>
      </c>
      <c r="D21" s="3"/>
      <c r="E21" s="5" t="s">
        <v>17</v>
      </c>
      <c r="F21" s="7" t="n">
        <f aca="false">INDEX('Monthly KPIs'!AX5:AX16,'Setup &amp; Targets'!B7)</f>
        <v>0.00432900432900433</v>
      </c>
      <c r="G21" s="8" t="str">
        <f aca="false">IF('Setup &amp; Targets'!C22="Higher",IF(F21&gt;='Setup &amp; Targets'!B22,"GREEN",IF(F21&gt;='Setup &amp; Targets'!B22*'Setup &amp; Targets'!D22,"YELLOW",IF(F21&gt;='Setup &amp; Targets'!B22*'Setup &amp; Targets'!E22,"ORANGE","RED"))),IF(F21&lt;='Setup &amp; Targets'!B22,"GREEN",IF(F21&lt;='Setup &amp; Targets'!B22*'Setup &amp; Targets'!D22,"YELLOW",IF(F21&lt;='Setup &amp; Targets'!B22*'Setup &amp; Targets'!E22,"ORANGE","RED"))))</f>
        <v>GREEN</v>
      </c>
      <c r="H21" s="3"/>
      <c r="I21" s="5" t="s">
        <v>18</v>
      </c>
      <c r="J21" s="6" t="n">
        <f aca="false">INDEX('Monthly KPIs'!BA5:BA16,'Setup &amp; Targets'!B7)</f>
        <v>115.675675675676</v>
      </c>
    </row>
    <row r="22" customFormat="false" ht="15" hidden="false" customHeight="false" outlineLevel="0" collapsed="false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customFormat="false" ht="15" hidden="false" customHeight="fals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customFormat="false" ht="15" hidden="false" customHeight="false" outlineLevel="0" collapsed="false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customFormat="false" ht="19.7" hidden="false" customHeight="false" outlineLevel="0" collapsed="false">
      <c r="A25" s="5" t="s">
        <v>19</v>
      </c>
      <c r="B25" s="7" t="n">
        <f aca="false">INDEX('Monthly KPIs'!BB5:BB16,'Setup &amp; Targets'!B7)</f>
        <v>0.036144578313253</v>
      </c>
      <c r="C25" s="8" t="str">
        <f aca="false">IF('Setup &amp; Targets'!C23="Higher",IF(B25&gt;='Setup &amp; Targets'!B23,"GREEN",IF(B25&gt;='Setup &amp; Targets'!B23*'Setup &amp; Targets'!D23,"YELLOW",IF(B25&gt;='Setup &amp; Targets'!B23*'Setup &amp; Targets'!E23,"ORANGE","RED"))),IF(B25&lt;='Setup &amp; Targets'!B23,"GREEN",IF(B25&lt;='Setup &amp; Targets'!B23*'Setup &amp; Targets'!D23,"YELLOW",IF(B25&lt;='Setup &amp; Targets'!B23*'Setup &amp; Targets'!E23,"ORANGE","RED"))))</f>
        <v>YELLOW</v>
      </c>
      <c r="D25" s="3"/>
      <c r="E25" s="3"/>
      <c r="F25" s="3"/>
      <c r="G25" s="3"/>
      <c r="H25" s="3"/>
      <c r="I25" s="3"/>
      <c r="J25" s="3"/>
    </row>
    <row r="26" customFormat="false" ht="15" hidden="false" customHeight="false" outlineLevel="0" collapsed="false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customFormat="false" ht="15" hidden="false" customHeight="false" outlineLevel="0" collapsed="false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customFormat="false" ht="15" hidden="false" customHeight="false" outlineLevel="0" collapsed="false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customFormat="false" ht="15" hidden="false" customHeight="false" outlineLevel="0" collapsed="false">
      <c r="A29" s="10" t="s">
        <v>20</v>
      </c>
      <c r="B29" s="10"/>
      <c r="C29" s="10"/>
      <c r="D29" s="10"/>
      <c r="E29" s="10"/>
      <c r="F29" s="10"/>
      <c r="G29" s="10"/>
      <c r="H29" s="10"/>
      <c r="I29" s="10"/>
      <c r="J29" s="10"/>
    </row>
    <row r="30" customFormat="false" ht="15" hidden="false" customHeight="false" outlineLevel="0" collapsed="false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customFormat="false" ht="15" hidden="false" customHeight="false" outlineLevel="0" collapsed="false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customFormat="false" ht="15" hidden="false" customHeight="false" outlineLevel="0" collapsed="false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customFormat="false" ht="15" hidden="false" customHeight="false" outlineLevel="0" collapsed="false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customFormat="false" ht="15" hidden="false" customHeight="false" outlineLevel="0" collapsed="false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customFormat="false" ht="15" hidden="false" customHeight="false" outlineLevel="0" collapsed="false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customFormat="false" ht="15" hidden="false" customHeight="false" outlineLevel="0" collapsed="false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customFormat="false" ht="15" hidden="false" customHeight="false" outlineLevel="0" collapsed="false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customFormat="false" ht="15" hidden="false" customHeight="false" outlineLevel="0" collapsed="false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customFormat="false" ht="15" hidden="false" customHeight="false" outlineLevel="0" collapsed="false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customFormat="false" ht="15" hidden="false" customHeight="fals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customFormat="false" ht="15" hidden="false" customHeight="false" outlineLevel="0" collapsed="false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customFormat="false" ht="15" hidden="false" customHeight="fals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customFormat="false" ht="15" hidden="false" customHeight="false" outlineLevel="0" collapsed="false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customFormat="false" ht="15" hidden="false" customHeight="false" outlineLevel="0" collapsed="false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customFormat="false" ht="15" hidden="false" customHeight="false" outlineLevel="0" collapsed="false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customFormat="false" ht="15" hidden="false" customHeight="false" outlineLevel="0" collapsed="false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customFormat="false" ht="15" hidden="false" customHeight="fals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customFormat="false" ht="15" hidden="false" customHeight="fals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customFormat="false" ht="15" hidden="false" customHeight="fals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customFormat="false" ht="15" hidden="false" customHeight="fals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customFormat="false" ht="15" hidden="false" customHeight="fals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customFormat="false" ht="15" hidden="false" customHeight="false" outlineLevel="0" collapsed="false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customFormat="false" ht="15" hidden="false" customHeight="false" outlineLevel="0" collapsed="false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customFormat="false" ht="15" hidden="false" customHeight="false" outlineLevel="0" collapsed="false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customFormat="false" ht="15" hidden="false" customHeight="false" outlineLevel="0" collapsed="false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customFormat="false" ht="15" hidden="false" customHeight="fals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customFormat="false" ht="15" hidden="false" customHeight="fals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customFormat="false" ht="15" hidden="false" customHeight="fals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customFormat="false" ht="15" hidden="false" customHeight="fals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customFormat="false" ht="15" hidden="false" customHeight="false" outlineLevel="0" collapsed="false">
      <c r="A60" s="10" t="s">
        <v>21</v>
      </c>
      <c r="B60" s="10"/>
      <c r="C60" s="10"/>
      <c r="D60" s="10"/>
      <c r="E60" s="10"/>
      <c r="F60" s="10"/>
      <c r="G60" s="10"/>
      <c r="H60" s="10"/>
      <c r="I60" s="10"/>
      <c r="J60" s="10"/>
    </row>
    <row r="61" customFormat="false" ht="15" hidden="false" customHeight="false" outlineLevel="0" collapsed="false">
      <c r="A61" s="3" t="s">
        <v>22</v>
      </c>
      <c r="B61" s="11"/>
      <c r="C61" s="11"/>
      <c r="D61" s="11"/>
      <c r="E61" s="11"/>
      <c r="F61" s="11"/>
      <c r="G61" s="3"/>
      <c r="H61" s="3"/>
      <c r="I61" s="3"/>
      <c r="J61" s="3"/>
    </row>
    <row r="62" customFormat="false" ht="15" hidden="false" customHeight="false" outlineLevel="0" collapsed="false">
      <c r="A62" s="3" t="s">
        <v>23</v>
      </c>
      <c r="B62" s="11"/>
      <c r="C62" s="11"/>
      <c r="D62" s="11"/>
      <c r="E62" s="11"/>
      <c r="F62" s="11"/>
      <c r="G62" s="3"/>
      <c r="H62" s="3"/>
      <c r="I62" s="3"/>
      <c r="J62" s="3"/>
    </row>
    <row r="63" customFormat="false" ht="15" hidden="false" customHeight="false" outlineLevel="0" collapsed="false">
      <c r="A63" s="3" t="s">
        <v>24</v>
      </c>
      <c r="B63" s="11"/>
      <c r="C63" s="11"/>
      <c r="D63" s="11"/>
      <c r="E63" s="11"/>
      <c r="F63" s="11"/>
      <c r="G63" s="3"/>
      <c r="H63" s="3"/>
      <c r="I63" s="3"/>
      <c r="J63" s="3"/>
    </row>
    <row r="64" customFormat="false" ht="15" hidden="false" customHeight="false" outlineLevel="0" collapsed="false">
      <c r="A64" s="3" t="s">
        <v>25</v>
      </c>
      <c r="B64" s="11"/>
      <c r="C64" s="11"/>
      <c r="D64" s="11"/>
      <c r="E64" s="11"/>
      <c r="F64" s="11"/>
      <c r="G64" s="3"/>
      <c r="H64" s="3"/>
      <c r="I64" s="3"/>
      <c r="J64" s="3"/>
    </row>
    <row r="65" customFormat="false" ht="15" hidden="false" customHeight="false" outlineLevel="0" collapsed="false">
      <c r="A65" s="3" t="s">
        <v>26</v>
      </c>
      <c r="B65" s="11"/>
      <c r="C65" s="11"/>
      <c r="D65" s="11"/>
      <c r="E65" s="11"/>
      <c r="F65" s="11"/>
      <c r="G65" s="3"/>
      <c r="H65" s="3"/>
      <c r="I65" s="3"/>
      <c r="J65" s="3"/>
    </row>
    <row r="66" customFormat="false" ht="15" hidden="false" customHeight="false" outlineLevel="0" collapsed="false">
      <c r="A66" s="3" t="s">
        <v>27</v>
      </c>
      <c r="B66" s="11"/>
      <c r="C66" s="11"/>
      <c r="D66" s="11"/>
      <c r="E66" s="11"/>
      <c r="F66" s="11"/>
      <c r="G66" s="3"/>
      <c r="H66" s="3"/>
      <c r="I66" s="3"/>
      <c r="J66" s="3"/>
    </row>
    <row r="67" customFormat="false" ht="15" hidden="false" customHeight="false" outlineLevel="0" collapsed="false">
      <c r="A67" s="3" t="s">
        <v>28</v>
      </c>
      <c r="B67" s="11"/>
      <c r="C67" s="11"/>
      <c r="D67" s="11"/>
      <c r="E67" s="11"/>
      <c r="F67" s="11"/>
      <c r="G67" s="3"/>
      <c r="H67" s="3"/>
      <c r="I67" s="3"/>
      <c r="J67" s="3"/>
    </row>
    <row r="68" customFormat="false" ht="15" hidden="false" customHeight="false" outlineLevel="0" collapsed="false">
      <c r="A68" s="3" t="s">
        <v>29</v>
      </c>
      <c r="B68" s="11"/>
      <c r="C68" s="11"/>
      <c r="D68" s="11"/>
      <c r="E68" s="11"/>
      <c r="F68" s="11"/>
      <c r="G68" s="3"/>
      <c r="H68" s="3"/>
      <c r="I68" s="3"/>
      <c r="J68" s="3"/>
    </row>
  </sheetData>
  <mergeCells count="12">
    <mergeCell ref="A1:J1"/>
    <mergeCell ref="A2:J2"/>
    <mergeCell ref="A29:J29"/>
    <mergeCell ref="A60:J60"/>
    <mergeCell ref="B61:F61"/>
    <mergeCell ref="B62:F62"/>
    <mergeCell ref="B63:F63"/>
    <mergeCell ref="B64:F64"/>
    <mergeCell ref="B65:F65"/>
    <mergeCell ref="B66:F66"/>
    <mergeCell ref="B67:F67"/>
    <mergeCell ref="B68:F68"/>
  </mergeCells>
  <conditionalFormatting sqref="G5">
    <cfRule type="cellIs" priority="2" operator="equal" aboveAverage="0" equalAverage="0" bottom="0" percent="0" rank="0" text="" dxfId="0">
      <formula>"GREEN"</formula>
    </cfRule>
    <cfRule type="cellIs" priority="3" operator="equal" aboveAverage="0" equalAverage="0" bottom="0" percent="0" rank="0" text="" dxfId="1">
      <formula>"YELLOW"</formula>
    </cfRule>
    <cfRule type="cellIs" priority="4" operator="equal" aboveAverage="0" equalAverage="0" bottom="0" percent="0" rank="0" text="" dxfId="2">
      <formula>"ORANGE"</formula>
    </cfRule>
    <cfRule type="cellIs" priority="5" operator="equal" aboveAverage="0" equalAverage="0" bottom="0" percent="0" rank="0" text="" dxfId="3">
      <formula>"RED"</formula>
    </cfRule>
  </conditionalFormatting>
  <conditionalFormatting sqref="G9">
    <cfRule type="cellIs" priority="6" operator="equal" aboveAverage="0" equalAverage="0" bottom="0" percent="0" rank="0" text="" dxfId="0">
      <formula>"GREEN"</formula>
    </cfRule>
    <cfRule type="cellIs" priority="7" operator="equal" aboveAverage="0" equalAverage="0" bottom="0" percent="0" rank="0" text="" dxfId="1">
      <formula>"YELLOW"</formula>
    </cfRule>
    <cfRule type="cellIs" priority="8" operator="equal" aboveAverage="0" equalAverage="0" bottom="0" percent="0" rank="0" text="" dxfId="2">
      <formula>"ORANGE"</formula>
    </cfRule>
    <cfRule type="cellIs" priority="9" operator="equal" aboveAverage="0" equalAverage="0" bottom="0" percent="0" rank="0" text="" dxfId="3">
      <formula>"RED"</formula>
    </cfRule>
  </conditionalFormatting>
  <conditionalFormatting sqref="C13">
    <cfRule type="cellIs" priority="10" operator="equal" aboveAverage="0" equalAverage="0" bottom="0" percent="0" rank="0" text="" dxfId="0">
      <formula>"GREEN"</formula>
    </cfRule>
    <cfRule type="cellIs" priority="11" operator="equal" aboveAverage="0" equalAverage="0" bottom="0" percent="0" rank="0" text="" dxfId="1">
      <formula>"YELLOW"</formula>
    </cfRule>
    <cfRule type="cellIs" priority="12" operator="equal" aboveAverage="0" equalAverage="0" bottom="0" percent="0" rank="0" text="" dxfId="2">
      <formula>"ORANGE"</formula>
    </cfRule>
    <cfRule type="cellIs" priority="13" operator="equal" aboveAverage="0" equalAverage="0" bottom="0" percent="0" rank="0" text="" dxfId="3">
      <formula>"RED"</formula>
    </cfRule>
  </conditionalFormatting>
  <conditionalFormatting sqref="G13">
    <cfRule type="cellIs" priority="14" operator="equal" aboveAverage="0" equalAverage="0" bottom="0" percent="0" rank="0" text="" dxfId="0">
      <formula>"GREEN"</formula>
    </cfRule>
    <cfRule type="cellIs" priority="15" operator="equal" aboveAverage="0" equalAverage="0" bottom="0" percent="0" rank="0" text="" dxfId="1">
      <formula>"YELLOW"</formula>
    </cfRule>
    <cfRule type="cellIs" priority="16" operator="equal" aboveAverage="0" equalAverage="0" bottom="0" percent="0" rank="0" text="" dxfId="2">
      <formula>"ORANGE"</formula>
    </cfRule>
    <cfRule type="cellIs" priority="17" operator="equal" aboveAverage="0" equalAverage="0" bottom="0" percent="0" rank="0" text="" dxfId="3">
      <formula>"RED"</formula>
    </cfRule>
  </conditionalFormatting>
  <conditionalFormatting sqref="C17">
    <cfRule type="cellIs" priority="18" operator="equal" aboveAverage="0" equalAverage="0" bottom="0" percent="0" rank="0" text="" dxfId="0">
      <formula>"GREEN"</formula>
    </cfRule>
    <cfRule type="cellIs" priority="19" operator="equal" aboveAverage="0" equalAverage="0" bottom="0" percent="0" rank="0" text="" dxfId="1">
      <formula>"YELLOW"</formula>
    </cfRule>
    <cfRule type="cellIs" priority="20" operator="equal" aboveAverage="0" equalAverage="0" bottom="0" percent="0" rank="0" text="" dxfId="2">
      <formula>"ORANGE"</formula>
    </cfRule>
    <cfRule type="cellIs" priority="21" operator="equal" aboveAverage="0" equalAverage="0" bottom="0" percent="0" rank="0" text="" dxfId="3">
      <formula>"RED"</formula>
    </cfRule>
  </conditionalFormatting>
  <conditionalFormatting sqref="G17">
    <cfRule type="cellIs" priority="22" operator="equal" aboveAverage="0" equalAverage="0" bottom="0" percent="0" rank="0" text="" dxfId="0">
      <formula>"GREEN"</formula>
    </cfRule>
    <cfRule type="cellIs" priority="23" operator="equal" aboveAverage="0" equalAverage="0" bottom="0" percent="0" rank="0" text="" dxfId="1">
      <formula>"YELLOW"</formula>
    </cfRule>
    <cfRule type="cellIs" priority="24" operator="equal" aboveAverage="0" equalAverage="0" bottom="0" percent="0" rank="0" text="" dxfId="2">
      <formula>"ORANGE"</formula>
    </cfRule>
    <cfRule type="cellIs" priority="25" operator="equal" aboveAverage="0" equalAverage="0" bottom="0" percent="0" rank="0" text="" dxfId="3">
      <formula>"RED"</formula>
    </cfRule>
  </conditionalFormatting>
  <conditionalFormatting sqref="C21">
    <cfRule type="cellIs" priority="26" operator="equal" aboveAverage="0" equalAverage="0" bottom="0" percent="0" rank="0" text="" dxfId="0">
      <formula>"GREEN"</formula>
    </cfRule>
    <cfRule type="cellIs" priority="27" operator="equal" aboveAverage="0" equalAverage="0" bottom="0" percent="0" rank="0" text="" dxfId="1">
      <formula>"YELLOW"</formula>
    </cfRule>
    <cfRule type="cellIs" priority="28" operator="equal" aboveAverage="0" equalAverage="0" bottom="0" percent="0" rank="0" text="" dxfId="2">
      <formula>"ORANGE"</formula>
    </cfRule>
    <cfRule type="cellIs" priority="29" operator="equal" aboveAverage="0" equalAverage="0" bottom="0" percent="0" rank="0" text="" dxfId="3">
      <formula>"RED"</formula>
    </cfRule>
  </conditionalFormatting>
  <conditionalFormatting sqref="G21">
    <cfRule type="cellIs" priority="30" operator="equal" aboveAverage="0" equalAverage="0" bottom="0" percent="0" rank="0" text="" dxfId="0">
      <formula>"GREEN"</formula>
    </cfRule>
    <cfRule type="cellIs" priority="31" operator="equal" aboveAverage="0" equalAverage="0" bottom="0" percent="0" rank="0" text="" dxfId="1">
      <formula>"YELLOW"</formula>
    </cfRule>
    <cfRule type="cellIs" priority="32" operator="equal" aboveAverage="0" equalAverage="0" bottom="0" percent="0" rank="0" text="" dxfId="2">
      <formula>"ORANGE"</formula>
    </cfRule>
    <cfRule type="cellIs" priority="33" operator="equal" aboveAverage="0" equalAverage="0" bottom="0" percent="0" rank="0" text="" dxfId="3">
      <formula>"RED"</formula>
    </cfRule>
  </conditionalFormatting>
  <conditionalFormatting sqref="C25">
    <cfRule type="cellIs" priority="34" operator="equal" aboveAverage="0" equalAverage="0" bottom="0" percent="0" rank="0" text="" dxfId="0">
      <formula>"GREEN"</formula>
    </cfRule>
    <cfRule type="cellIs" priority="35" operator="equal" aboveAverage="0" equalAverage="0" bottom="0" percent="0" rank="0" text="" dxfId="1">
      <formula>"YELLOW"</formula>
    </cfRule>
    <cfRule type="cellIs" priority="36" operator="equal" aboveAverage="0" equalAverage="0" bottom="0" percent="0" rank="0" text="" dxfId="2">
      <formula>"ORANGE"</formula>
    </cfRule>
    <cfRule type="cellIs" priority="37" operator="equal" aboveAverage="0" equalAverage="0" bottom="0" percent="0" rank="0" text="" dxfId="3">
      <formula>"RED"</formula>
    </cfRule>
  </conditionalFormatting>
  <printOptions headings="false" gridLines="false" gridLinesSet="true" horizontalCentered="false" verticalCentered="false"/>
  <pageMargins left="0.3" right="0.3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7" min="3" style="0" width="12"/>
    <col collapsed="false" customWidth="true" hidden="false" outlineLevel="0" max="36" min="8" style="0" width="14"/>
    <col collapsed="false" customWidth="true" hidden="false" outlineLevel="0" max="54" min="38" style="0" width="16"/>
  </cols>
  <sheetData>
    <row r="1" customFormat="false" ht="27.75" hidden="false" customHeight="true" outlineLevel="0" collapsed="false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</row>
    <row r="2" customFormat="false" ht="30" hidden="false" customHeight="true" outlineLevel="0" collapsed="false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customFormat="false" ht="28.35" hidden="false" customHeight="false" outlineLevel="0" collapsed="false">
      <c r="A4" s="12" t="s">
        <v>32</v>
      </c>
      <c r="B4" s="12" t="s">
        <v>4</v>
      </c>
      <c r="C4" s="12" t="s">
        <v>33</v>
      </c>
      <c r="D4" s="12" t="s">
        <v>34</v>
      </c>
      <c r="E4" s="12" t="s">
        <v>6</v>
      </c>
      <c r="F4" s="12" t="s">
        <v>35</v>
      </c>
      <c r="G4" s="12" t="s">
        <v>36</v>
      </c>
      <c r="H4" s="12" t="s">
        <v>37</v>
      </c>
      <c r="I4" s="12" t="s">
        <v>38</v>
      </c>
      <c r="J4" s="12" t="s">
        <v>39</v>
      </c>
      <c r="K4" s="12" t="s">
        <v>40</v>
      </c>
      <c r="L4" s="12" t="s">
        <v>41</v>
      </c>
      <c r="M4" s="12" t="s">
        <v>42</v>
      </c>
      <c r="N4" s="12" t="s">
        <v>43</v>
      </c>
      <c r="O4" s="12" t="s">
        <v>44</v>
      </c>
      <c r="P4" s="12" t="s">
        <v>45</v>
      </c>
      <c r="Q4" s="12" t="s">
        <v>46</v>
      </c>
      <c r="R4" s="12" t="s">
        <v>47</v>
      </c>
      <c r="S4" s="12" t="s">
        <v>48</v>
      </c>
      <c r="T4" s="12" t="s">
        <v>49</v>
      </c>
      <c r="U4" s="12" t="s">
        <v>50</v>
      </c>
      <c r="V4" s="12" t="s">
        <v>51</v>
      </c>
      <c r="W4" s="12" t="s">
        <v>52</v>
      </c>
      <c r="X4" s="12" t="s">
        <v>53</v>
      </c>
      <c r="Y4" s="12" t="s">
        <v>54</v>
      </c>
      <c r="Z4" s="12" t="s">
        <v>55</v>
      </c>
      <c r="AA4" s="12" t="s">
        <v>56</v>
      </c>
      <c r="AB4" s="12" t="s">
        <v>57</v>
      </c>
      <c r="AC4" s="12" t="s">
        <v>58</v>
      </c>
      <c r="AD4" s="12" t="s">
        <v>15</v>
      </c>
      <c r="AE4" s="12" t="s">
        <v>59</v>
      </c>
      <c r="AF4" s="12" t="s">
        <v>60</v>
      </c>
      <c r="AG4" s="12" t="s">
        <v>61</v>
      </c>
      <c r="AH4" s="12" t="s">
        <v>62</v>
      </c>
      <c r="AI4" s="12" t="s">
        <v>63</v>
      </c>
      <c r="AJ4" s="12" t="s">
        <v>64</v>
      </c>
      <c r="AK4" s="12" t="s">
        <v>65</v>
      </c>
      <c r="AL4" s="12" t="s">
        <v>5</v>
      </c>
      <c r="AM4" s="12" t="s">
        <v>8</v>
      </c>
      <c r="AN4" s="12" t="s">
        <v>9</v>
      </c>
      <c r="AO4" s="12" t="s">
        <v>66</v>
      </c>
      <c r="AP4" s="12" t="s">
        <v>67</v>
      </c>
      <c r="AQ4" s="12" t="s">
        <v>68</v>
      </c>
      <c r="AR4" s="12" t="s">
        <v>11</v>
      </c>
      <c r="AS4" s="12" t="s">
        <v>10</v>
      </c>
      <c r="AT4" s="12" t="s">
        <v>12</v>
      </c>
      <c r="AU4" s="12" t="s">
        <v>69</v>
      </c>
      <c r="AV4" s="12" t="s">
        <v>70</v>
      </c>
      <c r="AW4" s="12" t="s">
        <v>14</v>
      </c>
      <c r="AX4" s="12" t="s">
        <v>17</v>
      </c>
      <c r="AY4" s="12" t="s">
        <v>71</v>
      </c>
      <c r="AZ4" s="12" t="s">
        <v>72</v>
      </c>
      <c r="BA4" s="12" t="s">
        <v>18</v>
      </c>
      <c r="BB4" s="12" t="s">
        <v>19</v>
      </c>
    </row>
    <row r="5" customFormat="false" ht="15" hidden="false" customHeight="false" outlineLevel="0" collapsed="false">
      <c r="A5" s="13" t="s">
        <v>73</v>
      </c>
      <c r="B5" s="14" t="n">
        <v>30700</v>
      </c>
      <c r="C5" s="14" t="n">
        <v>25500</v>
      </c>
      <c r="D5" s="13" t="n">
        <v>195</v>
      </c>
      <c r="E5" s="13" t="n">
        <v>190</v>
      </c>
      <c r="F5" s="13" t="n">
        <v>4</v>
      </c>
      <c r="G5" s="13" t="n">
        <v>2</v>
      </c>
      <c r="H5" s="13" t="n">
        <v>1</v>
      </c>
      <c r="I5" s="13" t="n">
        <v>78</v>
      </c>
      <c r="J5" s="13" t="n">
        <v>60</v>
      </c>
      <c r="K5" s="13" t="n">
        <v>56</v>
      </c>
      <c r="L5" s="13" t="n">
        <v>25</v>
      </c>
      <c r="M5" s="14" t="n">
        <v>20876</v>
      </c>
      <c r="N5" s="14" t="n">
        <v>7675</v>
      </c>
      <c r="O5" s="14" t="n">
        <v>2149</v>
      </c>
      <c r="P5" s="13" t="n">
        <v>628</v>
      </c>
      <c r="Q5" s="13" t="n">
        <v>502.4</v>
      </c>
      <c r="R5" s="13" t="n">
        <v>50.24</v>
      </c>
      <c r="S5" s="14" t="n">
        <v>11666</v>
      </c>
      <c r="T5" s="14" t="n">
        <v>1381.5</v>
      </c>
      <c r="U5" s="14" t="n">
        <v>859.6</v>
      </c>
      <c r="V5" s="14" t="n">
        <v>644.7</v>
      </c>
      <c r="W5" s="14" t="n">
        <v>368.4</v>
      </c>
      <c r="X5" s="14" t="n">
        <v>6280</v>
      </c>
      <c r="Y5" s="13" t="n">
        <v>152</v>
      </c>
      <c r="Z5" s="13" t="n">
        <v>25</v>
      </c>
      <c r="AA5" s="13" t="n">
        <v>4</v>
      </c>
      <c r="AB5" s="13" t="n">
        <v>173</v>
      </c>
      <c r="AC5" s="13" t="n">
        <v>41</v>
      </c>
      <c r="AD5" s="15" t="n">
        <v>0.9415</v>
      </c>
      <c r="AE5" s="14" t="n">
        <v>3320</v>
      </c>
      <c r="AF5" s="13" t="n">
        <v>8</v>
      </c>
      <c r="AG5" s="13" t="n">
        <v>16</v>
      </c>
      <c r="AH5" s="13" t="n">
        <v>268</v>
      </c>
      <c r="AI5" s="13" t="n">
        <v>6</v>
      </c>
      <c r="AJ5" s="13" t="n">
        <v>5</v>
      </c>
      <c r="AK5" s="13" t="n">
        <v>1</v>
      </c>
      <c r="AL5" s="16" t="n">
        <f aca="false">IF(C5=0,0,(B5-C5)/C5)</f>
        <v>0.203921568627451</v>
      </c>
      <c r="AM5" s="16" t="n">
        <f aca="false">IF(J5=0,0,L5/J5)</f>
        <v>0.416666666666667</v>
      </c>
      <c r="AN5" s="16" t="n">
        <f aca="false">IF(K5=0,0,L5/K5)</f>
        <v>0.446428571428571</v>
      </c>
      <c r="AO5" s="17" t="n">
        <f aca="false">IF(E5=0,0,B5/E5)</f>
        <v>161.578947368421</v>
      </c>
      <c r="AP5" s="16" t="n">
        <f aca="false">IF(B5=0,0,M5/B5)</f>
        <v>0.68</v>
      </c>
      <c r="AQ5" s="16" t="n">
        <f aca="false">IF(D5=0,0,E5/D5)</f>
        <v>0.974358974358974</v>
      </c>
      <c r="AR5" s="16" t="n">
        <f aca="false">IF(P5=0,0,Q5/P5)</f>
        <v>0.8</v>
      </c>
      <c r="AS5" s="17" t="n">
        <f aca="false">IF(Q5=0,0,B5/Q5)</f>
        <v>61.1066878980892</v>
      </c>
      <c r="AT5" s="16" t="n">
        <f aca="false">IF(B5=0,0,S5/B5)</f>
        <v>0.38</v>
      </c>
      <c r="AU5" s="16" t="n">
        <f aca="false">IF(B5=0,0,(B5-SUM(S5:W5))/B5)</f>
        <v>0.514</v>
      </c>
      <c r="AV5" s="16" t="n">
        <f aca="false">IF(B5=0,0,(B5-SUM(S5:X5))/B5)</f>
        <v>0.309439739413681</v>
      </c>
      <c r="AW5" s="16" t="n">
        <f aca="false">IF(E5=0,0,G5/E5)</f>
        <v>0.0105263157894737</v>
      </c>
      <c r="AX5" s="16" t="n">
        <f aca="false">IF(E5=0,0,H5/E5)</f>
        <v>0.00526315789473684</v>
      </c>
      <c r="AY5" s="16" t="n">
        <f aca="false">IF(Y5=0,0,(Y5-AA5)/Y5)</f>
        <v>0.973684210526316</v>
      </c>
      <c r="AZ5" s="16" t="n">
        <f aca="false">IF(AG5=0,0,AF5/AG5)</f>
        <v>0.5</v>
      </c>
      <c r="BA5" s="17" t="n">
        <f aca="false">IF(Z5=0,0,AE5/Z5)</f>
        <v>132.8</v>
      </c>
      <c r="BB5" s="16" t="n">
        <f aca="false">IF(AH5=0,0,(AI5+AJ5+AK5)/AH5)</f>
        <v>0.0447761194029851</v>
      </c>
    </row>
    <row r="6" customFormat="false" ht="15" hidden="false" customHeight="false" outlineLevel="0" collapsed="false">
      <c r="A6" s="13" t="s">
        <v>74</v>
      </c>
      <c r="B6" s="14" t="n">
        <v>33400</v>
      </c>
      <c r="C6" s="14" t="n">
        <v>27700</v>
      </c>
      <c r="D6" s="13" t="n">
        <v>200</v>
      </c>
      <c r="E6" s="13" t="n">
        <v>194</v>
      </c>
      <c r="F6" s="13" t="n">
        <v>5</v>
      </c>
      <c r="G6" s="13" t="n">
        <v>2</v>
      </c>
      <c r="H6" s="13" t="n">
        <v>1</v>
      </c>
      <c r="I6" s="13" t="n">
        <v>81</v>
      </c>
      <c r="J6" s="13" t="n">
        <v>63</v>
      </c>
      <c r="K6" s="13" t="n">
        <v>59</v>
      </c>
      <c r="L6" s="13" t="n">
        <v>27</v>
      </c>
      <c r="M6" s="14" t="n">
        <v>22712</v>
      </c>
      <c r="N6" s="14" t="n">
        <v>8350</v>
      </c>
      <c r="O6" s="14" t="n">
        <v>2338</v>
      </c>
      <c r="P6" s="13" t="n">
        <v>646</v>
      </c>
      <c r="Q6" s="13" t="n">
        <v>516.8</v>
      </c>
      <c r="R6" s="13" t="n">
        <v>51.68</v>
      </c>
      <c r="S6" s="14" t="n">
        <v>12692</v>
      </c>
      <c r="T6" s="14" t="n">
        <v>1503</v>
      </c>
      <c r="U6" s="14" t="n">
        <v>935.2</v>
      </c>
      <c r="V6" s="14" t="n">
        <v>701.4</v>
      </c>
      <c r="W6" s="14" t="n">
        <v>400.8</v>
      </c>
      <c r="X6" s="14" t="n">
        <v>6360</v>
      </c>
      <c r="Y6" s="13" t="n">
        <v>156</v>
      </c>
      <c r="Z6" s="13" t="n">
        <v>27</v>
      </c>
      <c r="AA6" s="13" t="n">
        <v>4</v>
      </c>
      <c r="AB6" s="13" t="n">
        <v>179</v>
      </c>
      <c r="AC6" s="13" t="n">
        <v>42</v>
      </c>
      <c r="AD6" s="15" t="n">
        <v>0.943</v>
      </c>
      <c r="AE6" s="14" t="n">
        <v>3440</v>
      </c>
      <c r="AF6" s="13" t="n">
        <v>9</v>
      </c>
      <c r="AG6" s="13" t="n">
        <v>17</v>
      </c>
      <c r="AH6" s="13" t="n">
        <v>276</v>
      </c>
      <c r="AI6" s="13" t="n">
        <v>6</v>
      </c>
      <c r="AJ6" s="13" t="n">
        <v>4</v>
      </c>
      <c r="AK6" s="13" t="n">
        <v>1</v>
      </c>
      <c r="AL6" s="16" t="n">
        <f aca="false">IF(C6=0,0,(B6-C6)/C6)</f>
        <v>0.205776173285199</v>
      </c>
      <c r="AM6" s="16" t="n">
        <f aca="false">IF(J6=0,0,L6/J6)</f>
        <v>0.428571428571429</v>
      </c>
      <c r="AN6" s="16" t="n">
        <f aca="false">IF(K6=0,0,L6/K6)</f>
        <v>0.457627118644068</v>
      </c>
      <c r="AO6" s="17" t="n">
        <f aca="false">IF(E6=0,0,B6/E6)</f>
        <v>172.164948453608</v>
      </c>
      <c r="AP6" s="16" t="n">
        <f aca="false">IF(B6=0,0,M6/B6)</f>
        <v>0.68</v>
      </c>
      <c r="AQ6" s="16" t="n">
        <f aca="false">IF(D6=0,0,E6/D6)</f>
        <v>0.97</v>
      </c>
      <c r="AR6" s="16" t="n">
        <f aca="false">IF(P6=0,0,Q6/P6)</f>
        <v>0.8</v>
      </c>
      <c r="AS6" s="17" t="n">
        <f aca="false">IF(Q6=0,0,B6/Q6)</f>
        <v>64.6284829721362</v>
      </c>
      <c r="AT6" s="16" t="n">
        <f aca="false">IF(B6=0,0,S6/B6)</f>
        <v>0.38</v>
      </c>
      <c r="AU6" s="16" t="n">
        <f aca="false">IF(B6=0,0,(B6-SUM(S6:W6))/B6)</f>
        <v>0.514</v>
      </c>
      <c r="AV6" s="16" t="n">
        <f aca="false">IF(B6=0,0,(B6-SUM(S6:X6))/B6)</f>
        <v>0.323580838323353</v>
      </c>
      <c r="AW6" s="16" t="n">
        <f aca="false">IF(E6=0,0,G6/E6)</f>
        <v>0.0103092783505155</v>
      </c>
      <c r="AX6" s="16" t="n">
        <f aca="false">IF(E6=0,0,H6/E6)</f>
        <v>0.00515463917525773</v>
      </c>
      <c r="AY6" s="16" t="n">
        <f aca="false">IF(Y6=0,0,(Y6-AA6)/Y6)</f>
        <v>0.974358974358974</v>
      </c>
      <c r="AZ6" s="16" t="n">
        <f aca="false">IF(AG6=0,0,AF6/AG6)</f>
        <v>0.529411764705882</v>
      </c>
      <c r="BA6" s="17" t="n">
        <f aca="false">IF(Z6=0,0,AE6/Z6)</f>
        <v>127.407407407407</v>
      </c>
      <c r="BB6" s="16" t="n">
        <f aca="false">IF(AH6=0,0,(AI6+AJ6+AK6)/AH6)</f>
        <v>0.0398550724637681</v>
      </c>
    </row>
    <row r="7" customFormat="false" ht="15" hidden="false" customHeight="false" outlineLevel="0" collapsed="false">
      <c r="A7" s="13" t="s">
        <v>75</v>
      </c>
      <c r="B7" s="14" t="n">
        <v>33400</v>
      </c>
      <c r="C7" s="14" t="n">
        <v>29400</v>
      </c>
      <c r="D7" s="13" t="n">
        <v>205</v>
      </c>
      <c r="E7" s="13" t="n">
        <v>201</v>
      </c>
      <c r="F7" s="13" t="n">
        <v>3</v>
      </c>
      <c r="G7" s="13" t="n">
        <v>2</v>
      </c>
      <c r="H7" s="13" t="n">
        <v>1</v>
      </c>
      <c r="I7" s="13" t="n">
        <v>84</v>
      </c>
      <c r="J7" s="13" t="n">
        <v>65</v>
      </c>
      <c r="K7" s="13" t="n">
        <v>61</v>
      </c>
      <c r="L7" s="13" t="n">
        <v>28</v>
      </c>
      <c r="M7" s="14" t="n">
        <v>22712</v>
      </c>
      <c r="N7" s="14" t="n">
        <v>8350</v>
      </c>
      <c r="O7" s="14" t="n">
        <v>2338</v>
      </c>
      <c r="P7" s="13" t="n">
        <v>664</v>
      </c>
      <c r="Q7" s="13" t="n">
        <v>531.2</v>
      </c>
      <c r="R7" s="13" t="n">
        <v>53.12</v>
      </c>
      <c r="S7" s="14" t="n">
        <v>12692</v>
      </c>
      <c r="T7" s="14" t="n">
        <v>1503</v>
      </c>
      <c r="U7" s="14" t="n">
        <v>935.2</v>
      </c>
      <c r="V7" s="14" t="n">
        <v>701.4</v>
      </c>
      <c r="W7" s="14" t="n">
        <v>400.8</v>
      </c>
      <c r="X7" s="14" t="n">
        <v>6440</v>
      </c>
      <c r="Y7" s="13" t="n">
        <v>160</v>
      </c>
      <c r="Z7" s="13" t="n">
        <v>28</v>
      </c>
      <c r="AA7" s="13" t="n">
        <v>4</v>
      </c>
      <c r="AB7" s="13" t="n">
        <v>184</v>
      </c>
      <c r="AC7" s="13" t="n">
        <v>44</v>
      </c>
      <c r="AD7" s="15" t="n">
        <v>0.9445</v>
      </c>
      <c r="AE7" s="14" t="n">
        <v>3560</v>
      </c>
      <c r="AF7" s="13" t="n">
        <v>9</v>
      </c>
      <c r="AG7" s="13" t="n">
        <v>18</v>
      </c>
      <c r="AH7" s="13" t="n">
        <v>284</v>
      </c>
      <c r="AI7" s="13" t="n">
        <v>6</v>
      </c>
      <c r="AJ7" s="13" t="n">
        <v>5</v>
      </c>
      <c r="AK7" s="13" t="n">
        <v>1</v>
      </c>
      <c r="AL7" s="16" t="n">
        <f aca="false">IF(C7=0,0,(B7-C7)/C7)</f>
        <v>0.136054421768708</v>
      </c>
      <c r="AM7" s="16" t="n">
        <f aca="false">IF(J7=0,0,L7/J7)</f>
        <v>0.430769230769231</v>
      </c>
      <c r="AN7" s="16" t="n">
        <f aca="false">IF(K7=0,0,L7/K7)</f>
        <v>0.459016393442623</v>
      </c>
      <c r="AO7" s="17" t="n">
        <f aca="false">IF(E7=0,0,B7/E7)</f>
        <v>166.169154228856</v>
      </c>
      <c r="AP7" s="16" t="n">
        <f aca="false">IF(B7=0,0,M7/B7)</f>
        <v>0.68</v>
      </c>
      <c r="AQ7" s="16" t="n">
        <f aca="false">IF(D7=0,0,E7/D7)</f>
        <v>0.980487804878049</v>
      </c>
      <c r="AR7" s="16" t="n">
        <f aca="false">IF(P7=0,0,Q7/P7)</f>
        <v>0.8</v>
      </c>
      <c r="AS7" s="17" t="n">
        <f aca="false">IF(Q7=0,0,B7/Q7)</f>
        <v>62.8765060240964</v>
      </c>
      <c r="AT7" s="16" t="n">
        <f aca="false">IF(B7=0,0,S7/B7)</f>
        <v>0.38</v>
      </c>
      <c r="AU7" s="16" t="n">
        <f aca="false">IF(B7=0,0,(B7-SUM(S7:W7))/B7)</f>
        <v>0.514</v>
      </c>
      <c r="AV7" s="16" t="n">
        <f aca="false">IF(B7=0,0,(B7-SUM(S7:X7))/B7)</f>
        <v>0.321185628742515</v>
      </c>
      <c r="AW7" s="16" t="n">
        <f aca="false">IF(E7=0,0,G7/E7)</f>
        <v>0.00995024875621891</v>
      </c>
      <c r="AX7" s="16" t="n">
        <f aca="false">IF(E7=0,0,H7/E7)</f>
        <v>0.00497512437810945</v>
      </c>
      <c r="AY7" s="16" t="n">
        <f aca="false">IF(Y7=0,0,(Y7-AA7)/Y7)</f>
        <v>0.975</v>
      </c>
      <c r="AZ7" s="16" t="n">
        <f aca="false">IF(AG7=0,0,AF7/AG7)</f>
        <v>0.5</v>
      </c>
      <c r="BA7" s="17" t="n">
        <f aca="false">IF(Z7=0,0,AE7/Z7)</f>
        <v>127.142857142857</v>
      </c>
      <c r="BB7" s="16" t="n">
        <f aca="false">IF(AH7=0,0,(AI7+AJ7+AK7)/AH7)</f>
        <v>0.0422535211267606</v>
      </c>
    </row>
    <row r="8" customFormat="false" ht="15" hidden="false" customHeight="false" outlineLevel="0" collapsed="false">
      <c r="A8" s="13" t="s">
        <v>76</v>
      </c>
      <c r="B8" s="14" t="n">
        <v>36100</v>
      </c>
      <c r="C8" s="14" t="n">
        <v>31100</v>
      </c>
      <c r="D8" s="13" t="n">
        <v>210</v>
      </c>
      <c r="E8" s="13" t="n">
        <v>205</v>
      </c>
      <c r="F8" s="13" t="n">
        <v>4</v>
      </c>
      <c r="G8" s="13" t="n">
        <v>3</v>
      </c>
      <c r="H8" s="13" t="n">
        <v>1</v>
      </c>
      <c r="I8" s="13" t="n">
        <v>87</v>
      </c>
      <c r="J8" s="13" t="n">
        <v>67</v>
      </c>
      <c r="K8" s="13" t="n">
        <v>63</v>
      </c>
      <c r="L8" s="13" t="n">
        <v>29</v>
      </c>
      <c r="M8" s="14" t="n">
        <v>24548</v>
      </c>
      <c r="N8" s="14" t="n">
        <v>9025</v>
      </c>
      <c r="O8" s="14" t="n">
        <v>2527</v>
      </c>
      <c r="P8" s="13" t="n">
        <v>682</v>
      </c>
      <c r="Q8" s="13" t="n">
        <v>545.6</v>
      </c>
      <c r="R8" s="13" t="n">
        <v>54.56</v>
      </c>
      <c r="S8" s="14" t="n">
        <v>13718</v>
      </c>
      <c r="T8" s="14" t="n">
        <v>1624.5</v>
      </c>
      <c r="U8" s="14" t="n">
        <v>1010.8</v>
      </c>
      <c r="V8" s="14" t="n">
        <v>758.1</v>
      </c>
      <c r="W8" s="14" t="n">
        <v>433.2</v>
      </c>
      <c r="X8" s="14" t="n">
        <v>6520</v>
      </c>
      <c r="Y8" s="13" t="n">
        <v>164</v>
      </c>
      <c r="Z8" s="13" t="n">
        <v>29</v>
      </c>
      <c r="AA8" s="13" t="n">
        <v>4</v>
      </c>
      <c r="AB8" s="13" t="n">
        <v>189</v>
      </c>
      <c r="AC8" s="13" t="n">
        <v>45</v>
      </c>
      <c r="AD8" s="15" t="n">
        <v>0.946</v>
      </c>
      <c r="AE8" s="14" t="n">
        <v>3680</v>
      </c>
      <c r="AF8" s="13" t="n">
        <v>10</v>
      </c>
      <c r="AG8" s="13" t="n">
        <v>18</v>
      </c>
      <c r="AH8" s="13" t="n">
        <v>292</v>
      </c>
      <c r="AI8" s="13" t="n">
        <v>6</v>
      </c>
      <c r="AJ8" s="13" t="n">
        <v>4</v>
      </c>
      <c r="AK8" s="13" t="n">
        <v>1</v>
      </c>
      <c r="AL8" s="16" t="n">
        <f aca="false">IF(C8=0,0,(B8-C8)/C8)</f>
        <v>0.160771704180064</v>
      </c>
      <c r="AM8" s="16" t="n">
        <f aca="false">IF(J8=0,0,L8/J8)</f>
        <v>0.432835820895522</v>
      </c>
      <c r="AN8" s="16" t="n">
        <f aca="false">IF(K8=0,0,L8/K8)</f>
        <v>0.46031746031746</v>
      </c>
      <c r="AO8" s="17" t="n">
        <f aca="false">IF(E8=0,0,B8/E8)</f>
        <v>176.09756097561</v>
      </c>
      <c r="AP8" s="16" t="n">
        <f aca="false">IF(B8=0,0,M8/B8)</f>
        <v>0.68</v>
      </c>
      <c r="AQ8" s="16" t="n">
        <f aca="false">IF(D8=0,0,E8/D8)</f>
        <v>0.976190476190476</v>
      </c>
      <c r="AR8" s="16" t="n">
        <f aca="false">IF(P8=0,0,Q8/P8)</f>
        <v>0.8</v>
      </c>
      <c r="AS8" s="17" t="n">
        <f aca="false">IF(Q8=0,0,B8/Q8)</f>
        <v>66.1656891495601</v>
      </c>
      <c r="AT8" s="16" t="n">
        <f aca="false">IF(B8=0,0,S8/B8)</f>
        <v>0.38</v>
      </c>
      <c r="AU8" s="16" t="n">
        <f aca="false">IF(B8=0,0,(B8-SUM(S8:W8))/B8)</f>
        <v>0.514</v>
      </c>
      <c r="AV8" s="16" t="n">
        <f aca="false">IF(B8=0,0,(B8-SUM(S8:X8))/B8)</f>
        <v>0.333390581717452</v>
      </c>
      <c r="AW8" s="16" t="n">
        <f aca="false">IF(E8=0,0,G8/E8)</f>
        <v>0.0146341463414634</v>
      </c>
      <c r="AX8" s="16" t="n">
        <f aca="false">IF(E8=0,0,H8/E8)</f>
        <v>0.00487804878048781</v>
      </c>
      <c r="AY8" s="16" t="n">
        <f aca="false">IF(Y8=0,0,(Y8-AA8)/Y8)</f>
        <v>0.975609756097561</v>
      </c>
      <c r="AZ8" s="16" t="n">
        <f aca="false">IF(AG8=0,0,AF8/AG8)</f>
        <v>0.555555555555556</v>
      </c>
      <c r="BA8" s="17" t="n">
        <f aca="false">IF(Z8=0,0,AE8/Z8)</f>
        <v>126.896551724138</v>
      </c>
      <c r="BB8" s="16" t="n">
        <f aca="false">IF(AH8=0,0,(AI8+AJ8+AK8)/AH8)</f>
        <v>0.0376712328767123</v>
      </c>
    </row>
    <row r="9" customFormat="false" ht="15" hidden="false" customHeight="false" outlineLevel="0" collapsed="false">
      <c r="A9" s="13" t="s">
        <v>77</v>
      </c>
      <c r="B9" s="14" t="n">
        <v>38800</v>
      </c>
      <c r="C9" s="14" t="n">
        <v>32800</v>
      </c>
      <c r="D9" s="13" t="n">
        <v>215</v>
      </c>
      <c r="E9" s="13" t="n">
        <v>209</v>
      </c>
      <c r="F9" s="13" t="n">
        <v>5</v>
      </c>
      <c r="G9" s="13" t="n">
        <v>2</v>
      </c>
      <c r="H9" s="13" t="n">
        <v>2</v>
      </c>
      <c r="I9" s="13" t="n">
        <v>90</v>
      </c>
      <c r="J9" s="13" t="n">
        <v>70</v>
      </c>
      <c r="K9" s="13" t="n">
        <v>66</v>
      </c>
      <c r="L9" s="13" t="n">
        <v>31</v>
      </c>
      <c r="M9" s="14" t="n">
        <v>26384</v>
      </c>
      <c r="N9" s="14" t="n">
        <v>9700</v>
      </c>
      <c r="O9" s="14" t="n">
        <v>2716</v>
      </c>
      <c r="P9" s="13" t="n">
        <v>700</v>
      </c>
      <c r="Q9" s="13" t="n">
        <v>560</v>
      </c>
      <c r="R9" s="13" t="n">
        <v>56</v>
      </c>
      <c r="S9" s="14" t="n">
        <v>14744</v>
      </c>
      <c r="T9" s="14" t="n">
        <v>1746</v>
      </c>
      <c r="U9" s="14" t="n">
        <v>1086.4</v>
      </c>
      <c r="V9" s="14" t="n">
        <v>814.8</v>
      </c>
      <c r="W9" s="14" t="n">
        <v>465.6</v>
      </c>
      <c r="X9" s="14" t="n">
        <v>6600</v>
      </c>
      <c r="Y9" s="13" t="n">
        <v>168</v>
      </c>
      <c r="Z9" s="13" t="n">
        <v>31</v>
      </c>
      <c r="AA9" s="13" t="n">
        <v>5</v>
      </c>
      <c r="AB9" s="13" t="n">
        <v>194</v>
      </c>
      <c r="AC9" s="13" t="n">
        <v>45</v>
      </c>
      <c r="AD9" s="15" t="n">
        <v>0.9475</v>
      </c>
      <c r="AE9" s="14" t="n">
        <v>3800</v>
      </c>
      <c r="AF9" s="13" t="n">
        <v>10</v>
      </c>
      <c r="AG9" s="13" t="n">
        <v>20</v>
      </c>
      <c r="AH9" s="13" t="n">
        <v>300</v>
      </c>
      <c r="AI9" s="13" t="n">
        <v>6</v>
      </c>
      <c r="AJ9" s="13" t="n">
        <v>5</v>
      </c>
      <c r="AK9" s="13" t="n">
        <v>1</v>
      </c>
      <c r="AL9" s="16" t="n">
        <f aca="false">IF(C9=0,0,(B9-C9)/C9)</f>
        <v>0.182926829268293</v>
      </c>
      <c r="AM9" s="16" t="n">
        <f aca="false">IF(J9=0,0,L9/J9)</f>
        <v>0.442857142857143</v>
      </c>
      <c r="AN9" s="16" t="n">
        <f aca="false">IF(K9=0,0,L9/K9)</f>
        <v>0.46969696969697</v>
      </c>
      <c r="AO9" s="17" t="n">
        <f aca="false">IF(E9=0,0,B9/E9)</f>
        <v>185.645933014354</v>
      </c>
      <c r="AP9" s="16" t="n">
        <f aca="false">IF(B9=0,0,M9/B9)</f>
        <v>0.68</v>
      </c>
      <c r="AQ9" s="16" t="n">
        <f aca="false">IF(D9=0,0,E9/D9)</f>
        <v>0.972093023255814</v>
      </c>
      <c r="AR9" s="16" t="n">
        <f aca="false">IF(P9=0,0,Q9/P9)</f>
        <v>0.8</v>
      </c>
      <c r="AS9" s="17" t="n">
        <f aca="false">IF(Q9=0,0,B9/Q9)</f>
        <v>69.2857142857143</v>
      </c>
      <c r="AT9" s="16" t="n">
        <f aca="false">IF(B9=0,0,S9/B9)</f>
        <v>0.38</v>
      </c>
      <c r="AU9" s="16" t="n">
        <f aca="false">IF(B9=0,0,(B9-SUM(S9:W9))/B9)</f>
        <v>0.514</v>
      </c>
      <c r="AV9" s="16" t="n">
        <f aca="false">IF(B9=0,0,(B9-SUM(S9:X9))/B9)</f>
        <v>0.343896907216495</v>
      </c>
      <c r="AW9" s="16" t="n">
        <f aca="false">IF(E9=0,0,G9/E9)</f>
        <v>0.00956937799043062</v>
      </c>
      <c r="AX9" s="16" t="n">
        <f aca="false">IF(E9=0,0,H9/E9)</f>
        <v>0.00956937799043062</v>
      </c>
      <c r="AY9" s="16" t="n">
        <f aca="false">IF(Y9=0,0,(Y9-AA9)/Y9)</f>
        <v>0.970238095238095</v>
      </c>
      <c r="AZ9" s="16" t="n">
        <f aca="false">IF(AG9=0,0,AF9/AG9)</f>
        <v>0.5</v>
      </c>
      <c r="BA9" s="17" t="n">
        <f aca="false">IF(Z9=0,0,AE9/Z9)</f>
        <v>122.58064516129</v>
      </c>
      <c r="BB9" s="16" t="n">
        <f aca="false">IF(AH9=0,0,(AI9+AJ9+AK9)/AH9)</f>
        <v>0.04</v>
      </c>
    </row>
    <row r="10" customFormat="false" ht="15" hidden="false" customHeight="false" outlineLevel="0" collapsed="false">
      <c r="A10" s="13" t="s">
        <v>78</v>
      </c>
      <c r="B10" s="14" t="n">
        <v>38800</v>
      </c>
      <c r="C10" s="14" t="n">
        <v>34500</v>
      </c>
      <c r="D10" s="13" t="n">
        <v>220</v>
      </c>
      <c r="E10" s="13" t="n">
        <v>216</v>
      </c>
      <c r="F10" s="13" t="n">
        <v>3</v>
      </c>
      <c r="G10" s="13" t="n">
        <v>2</v>
      </c>
      <c r="H10" s="13" t="n">
        <v>1</v>
      </c>
      <c r="I10" s="13" t="n">
        <v>93</v>
      </c>
      <c r="J10" s="13" t="n">
        <v>72</v>
      </c>
      <c r="K10" s="13" t="n">
        <v>68</v>
      </c>
      <c r="L10" s="13" t="n">
        <v>32</v>
      </c>
      <c r="M10" s="14" t="n">
        <v>26384</v>
      </c>
      <c r="N10" s="14" t="n">
        <v>9700</v>
      </c>
      <c r="O10" s="14" t="n">
        <v>2716</v>
      </c>
      <c r="P10" s="13" t="n">
        <v>718</v>
      </c>
      <c r="Q10" s="13" t="n">
        <v>574.4</v>
      </c>
      <c r="R10" s="13" t="n">
        <v>57.44</v>
      </c>
      <c r="S10" s="14" t="n">
        <v>14744</v>
      </c>
      <c r="T10" s="14" t="n">
        <v>1746</v>
      </c>
      <c r="U10" s="14" t="n">
        <v>1086.4</v>
      </c>
      <c r="V10" s="14" t="n">
        <v>814.8</v>
      </c>
      <c r="W10" s="14" t="n">
        <v>465.6</v>
      </c>
      <c r="X10" s="14" t="n">
        <v>6680</v>
      </c>
      <c r="Y10" s="13" t="n">
        <v>172</v>
      </c>
      <c r="Z10" s="13" t="n">
        <v>32</v>
      </c>
      <c r="AA10" s="13" t="n">
        <v>5</v>
      </c>
      <c r="AB10" s="13" t="n">
        <v>199</v>
      </c>
      <c r="AC10" s="13" t="n">
        <v>47</v>
      </c>
      <c r="AD10" s="15" t="n">
        <v>0.949</v>
      </c>
      <c r="AE10" s="14" t="n">
        <v>3920</v>
      </c>
      <c r="AF10" s="13" t="n">
        <v>11</v>
      </c>
      <c r="AG10" s="13" t="n">
        <v>20</v>
      </c>
      <c r="AH10" s="13" t="n">
        <v>308</v>
      </c>
      <c r="AI10" s="13" t="n">
        <v>6</v>
      </c>
      <c r="AJ10" s="13" t="n">
        <v>4</v>
      </c>
      <c r="AK10" s="13" t="n">
        <v>1</v>
      </c>
      <c r="AL10" s="16" t="n">
        <f aca="false">IF(C10=0,0,(B10-C10)/C10)</f>
        <v>0.12463768115942</v>
      </c>
      <c r="AM10" s="16" t="n">
        <f aca="false">IF(J10=0,0,L10/J10)</f>
        <v>0.444444444444444</v>
      </c>
      <c r="AN10" s="16" t="n">
        <f aca="false">IF(K10=0,0,L10/K10)</f>
        <v>0.470588235294118</v>
      </c>
      <c r="AO10" s="17" t="n">
        <f aca="false">IF(E10=0,0,B10/E10)</f>
        <v>179.62962962963</v>
      </c>
      <c r="AP10" s="16" t="n">
        <f aca="false">IF(B10=0,0,M10/B10)</f>
        <v>0.68</v>
      </c>
      <c r="AQ10" s="16" t="n">
        <f aca="false">IF(D10=0,0,E10/D10)</f>
        <v>0.981818181818182</v>
      </c>
      <c r="AR10" s="16" t="n">
        <f aca="false">IF(P10=0,0,Q10/P10)</f>
        <v>0.8</v>
      </c>
      <c r="AS10" s="17" t="n">
        <f aca="false">IF(Q10=0,0,B10/Q10)</f>
        <v>67.5487465181059</v>
      </c>
      <c r="AT10" s="16" t="n">
        <f aca="false">IF(B10=0,0,S10/B10)</f>
        <v>0.38</v>
      </c>
      <c r="AU10" s="16" t="n">
        <f aca="false">IF(B10=0,0,(B10-SUM(S10:W10))/B10)</f>
        <v>0.514</v>
      </c>
      <c r="AV10" s="16" t="n">
        <f aca="false">IF(B10=0,0,(B10-SUM(S10:X10))/B10)</f>
        <v>0.341835051546392</v>
      </c>
      <c r="AW10" s="16" t="n">
        <f aca="false">IF(E10=0,0,G10/E10)</f>
        <v>0.00925925925925926</v>
      </c>
      <c r="AX10" s="16" t="n">
        <f aca="false">IF(E10=0,0,H10/E10)</f>
        <v>0.00462962962962963</v>
      </c>
      <c r="AY10" s="16" t="n">
        <f aca="false">IF(Y10=0,0,(Y10-AA10)/Y10)</f>
        <v>0.97093023255814</v>
      </c>
      <c r="AZ10" s="16" t="n">
        <f aca="false">IF(AG10=0,0,AF10/AG10)</f>
        <v>0.55</v>
      </c>
      <c r="BA10" s="17" t="n">
        <f aca="false">IF(Z10=0,0,AE10/Z10)</f>
        <v>122.5</v>
      </c>
      <c r="BB10" s="16" t="n">
        <f aca="false">IF(AH10=0,0,(AI10+AJ10+AK10)/AH10)</f>
        <v>0.0357142857142857</v>
      </c>
    </row>
    <row r="11" customFormat="false" ht="15" hidden="false" customHeight="false" outlineLevel="0" collapsed="false">
      <c r="A11" s="13" t="s">
        <v>79</v>
      </c>
      <c r="B11" s="14" t="n">
        <v>41500</v>
      </c>
      <c r="C11" s="14" t="n">
        <v>36200</v>
      </c>
      <c r="D11" s="13" t="n">
        <v>225</v>
      </c>
      <c r="E11" s="13" t="n">
        <v>220</v>
      </c>
      <c r="F11" s="13" t="n">
        <v>4</v>
      </c>
      <c r="G11" s="13" t="n">
        <v>2</v>
      </c>
      <c r="H11" s="13" t="n">
        <v>1</v>
      </c>
      <c r="I11" s="13" t="n">
        <v>96</v>
      </c>
      <c r="J11" s="13" t="n">
        <v>74</v>
      </c>
      <c r="K11" s="13" t="n">
        <v>70</v>
      </c>
      <c r="L11" s="13" t="n">
        <v>33</v>
      </c>
      <c r="M11" s="14" t="n">
        <v>28220</v>
      </c>
      <c r="N11" s="14" t="n">
        <v>10375</v>
      </c>
      <c r="O11" s="14" t="n">
        <v>2905</v>
      </c>
      <c r="P11" s="13" t="n">
        <v>736</v>
      </c>
      <c r="Q11" s="13" t="n">
        <v>588.8</v>
      </c>
      <c r="R11" s="13" t="n">
        <v>58.88</v>
      </c>
      <c r="S11" s="14" t="n">
        <v>15770</v>
      </c>
      <c r="T11" s="14" t="n">
        <v>1867.5</v>
      </c>
      <c r="U11" s="14" t="n">
        <v>1162</v>
      </c>
      <c r="V11" s="14" t="n">
        <v>871.5</v>
      </c>
      <c r="W11" s="14" t="n">
        <v>498</v>
      </c>
      <c r="X11" s="14" t="n">
        <v>6760</v>
      </c>
      <c r="Y11" s="13" t="n">
        <v>176</v>
      </c>
      <c r="Z11" s="13" t="n">
        <v>33</v>
      </c>
      <c r="AA11" s="13" t="n">
        <v>5</v>
      </c>
      <c r="AB11" s="13" t="n">
        <v>204</v>
      </c>
      <c r="AC11" s="13" t="n">
        <v>48</v>
      </c>
      <c r="AD11" s="15" t="n">
        <v>0.9505</v>
      </c>
      <c r="AE11" s="14" t="n">
        <v>4040</v>
      </c>
      <c r="AF11" s="13" t="n">
        <v>11</v>
      </c>
      <c r="AG11" s="13" t="n">
        <v>21</v>
      </c>
      <c r="AH11" s="13" t="n">
        <v>316</v>
      </c>
      <c r="AI11" s="13" t="n">
        <v>6</v>
      </c>
      <c r="AJ11" s="13" t="n">
        <v>5</v>
      </c>
      <c r="AK11" s="13" t="n">
        <v>1</v>
      </c>
      <c r="AL11" s="16" t="n">
        <f aca="false">IF(C11=0,0,(B11-C11)/C11)</f>
        <v>0.146408839779006</v>
      </c>
      <c r="AM11" s="16" t="n">
        <f aca="false">IF(J11=0,0,L11/J11)</f>
        <v>0.445945945945946</v>
      </c>
      <c r="AN11" s="16" t="n">
        <f aca="false">IF(K11=0,0,L11/K11)</f>
        <v>0.471428571428571</v>
      </c>
      <c r="AO11" s="17" t="n">
        <f aca="false">IF(E11=0,0,B11/E11)</f>
        <v>188.636363636364</v>
      </c>
      <c r="AP11" s="16" t="n">
        <f aca="false">IF(B11=0,0,M11/B11)</f>
        <v>0.68</v>
      </c>
      <c r="AQ11" s="16" t="n">
        <f aca="false">IF(D11=0,0,E11/D11)</f>
        <v>0.977777777777778</v>
      </c>
      <c r="AR11" s="16" t="n">
        <f aca="false">IF(P11=0,0,Q11/P11)</f>
        <v>0.8</v>
      </c>
      <c r="AS11" s="17" t="n">
        <f aca="false">IF(Q11=0,0,B11/Q11)</f>
        <v>70.4823369565217</v>
      </c>
      <c r="AT11" s="16" t="n">
        <f aca="false">IF(B11=0,0,S11/B11)</f>
        <v>0.38</v>
      </c>
      <c r="AU11" s="16" t="n">
        <f aca="false">IF(B11=0,0,(B11-SUM(S11:W11))/B11)</f>
        <v>0.514</v>
      </c>
      <c r="AV11" s="16" t="n">
        <f aca="false">IF(B11=0,0,(B11-SUM(S11:X11))/B11)</f>
        <v>0.35110843373494</v>
      </c>
      <c r="AW11" s="16" t="n">
        <f aca="false">IF(E11=0,0,G11/E11)</f>
        <v>0.00909090909090909</v>
      </c>
      <c r="AX11" s="16" t="n">
        <f aca="false">IF(E11=0,0,H11/E11)</f>
        <v>0.00454545454545455</v>
      </c>
      <c r="AY11" s="16" t="n">
        <f aca="false">IF(Y11=0,0,(Y11-AA11)/Y11)</f>
        <v>0.971590909090909</v>
      </c>
      <c r="AZ11" s="16" t="n">
        <f aca="false">IF(AG11=0,0,AF11/AG11)</f>
        <v>0.523809523809524</v>
      </c>
      <c r="BA11" s="17" t="n">
        <f aca="false">IF(Z11=0,0,AE11/Z11)</f>
        <v>122.424242424242</v>
      </c>
      <c r="BB11" s="16" t="n">
        <f aca="false">IF(AH11=0,0,(AI11+AJ11+AK11)/AH11)</f>
        <v>0.0379746835443038</v>
      </c>
    </row>
    <row r="12" customFormat="false" ht="15" hidden="false" customHeight="false" outlineLevel="0" collapsed="false">
      <c r="A12" s="13" t="s">
        <v>80</v>
      </c>
      <c r="B12" s="14" t="n">
        <v>44200</v>
      </c>
      <c r="C12" s="14" t="n">
        <v>37900</v>
      </c>
      <c r="D12" s="13" t="n">
        <v>230</v>
      </c>
      <c r="E12" s="13" t="n">
        <v>224</v>
      </c>
      <c r="F12" s="13" t="n">
        <v>5</v>
      </c>
      <c r="G12" s="13" t="n">
        <v>3</v>
      </c>
      <c r="H12" s="13" t="n">
        <v>1</v>
      </c>
      <c r="I12" s="13" t="n">
        <v>99</v>
      </c>
      <c r="J12" s="13" t="n">
        <v>77</v>
      </c>
      <c r="K12" s="13" t="n">
        <v>73</v>
      </c>
      <c r="L12" s="13" t="n">
        <v>35</v>
      </c>
      <c r="M12" s="14" t="n">
        <v>30056</v>
      </c>
      <c r="N12" s="14" t="n">
        <v>11050</v>
      </c>
      <c r="O12" s="14" t="n">
        <v>3094</v>
      </c>
      <c r="P12" s="13" t="n">
        <v>754</v>
      </c>
      <c r="Q12" s="13" t="n">
        <v>603.2</v>
      </c>
      <c r="R12" s="13" t="n">
        <v>60.32</v>
      </c>
      <c r="S12" s="14" t="n">
        <v>16796</v>
      </c>
      <c r="T12" s="14" t="n">
        <v>1989</v>
      </c>
      <c r="U12" s="14" t="n">
        <v>1237.6</v>
      </c>
      <c r="V12" s="14" t="n">
        <v>928.2</v>
      </c>
      <c r="W12" s="14" t="n">
        <v>530.4</v>
      </c>
      <c r="X12" s="14" t="n">
        <v>6840</v>
      </c>
      <c r="Y12" s="13" t="n">
        <v>180</v>
      </c>
      <c r="Z12" s="13" t="n">
        <v>35</v>
      </c>
      <c r="AA12" s="13" t="n">
        <v>5</v>
      </c>
      <c r="AB12" s="13" t="n">
        <v>210</v>
      </c>
      <c r="AC12" s="13" t="n">
        <v>49</v>
      </c>
      <c r="AD12" s="15" t="n">
        <v>0.952</v>
      </c>
      <c r="AE12" s="14" t="n">
        <v>4160</v>
      </c>
      <c r="AF12" s="13" t="n">
        <v>12</v>
      </c>
      <c r="AG12" s="13" t="n">
        <v>22</v>
      </c>
      <c r="AH12" s="13" t="n">
        <v>324</v>
      </c>
      <c r="AI12" s="13" t="n">
        <v>6</v>
      </c>
      <c r="AJ12" s="13" t="n">
        <v>4</v>
      </c>
      <c r="AK12" s="13" t="n">
        <v>1</v>
      </c>
      <c r="AL12" s="16" t="n">
        <f aca="false">IF(C12=0,0,(B12-C12)/C12)</f>
        <v>0.16622691292876</v>
      </c>
      <c r="AM12" s="16" t="n">
        <f aca="false">IF(J12=0,0,L12/J12)</f>
        <v>0.454545454545455</v>
      </c>
      <c r="AN12" s="16" t="n">
        <f aca="false">IF(K12=0,0,L12/K12)</f>
        <v>0.479452054794521</v>
      </c>
      <c r="AO12" s="17" t="n">
        <f aca="false">IF(E12=0,0,B12/E12)</f>
        <v>197.321428571429</v>
      </c>
      <c r="AP12" s="16" t="n">
        <f aca="false">IF(B12=0,0,M12/B12)</f>
        <v>0.68</v>
      </c>
      <c r="AQ12" s="16" t="n">
        <f aca="false">IF(D12=0,0,E12/D12)</f>
        <v>0.973913043478261</v>
      </c>
      <c r="AR12" s="16" t="n">
        <f aca="false">IF(P12=0,0,Q12/P12)</f>
        <v>0.8</v>
      </c>
      <c r="AS12" s="17" t="n">
        <f aca="false">IF(Q12=0,0,B12/Q12)</f>
        <v>73.2758620689655</v>
      </c>
      <c r="AT12" s="16" t="n">
        <f aca="false">IF(B12=0,0,S12/B12)</f>
        <v>0.38</v>
      </c>
      <c r="AU12" s="16" t="n">
        <f aca="false">IF(B12=0,0,(B12-SUM(S12:W12))/B12)</f>
        <v>0.514</v>
      </c>
      <c r="AV12" s="16" t="n">
        <f aca="false">IF(B12=0,0,(B12-SUM(S12:X12))/B12)</f>
        <v>0.359248868778281</v>
      </c>
      <c r="AW12" s="16" t="n">
        <f aca="false">IF(E12=0,0,G12/E12)</f>
        <v>0.0133928571428571</v>
      </c>
      <c r="AX12" s="16" t="n">
        <f aca="false">IF(E12=0,0,H12/E12)</f>
        <v>0.00446428571428571</v>
      </c>
      <c r="AY12" s="16" t="n">
        <f aca="false">IF(Y12=0,0,(Y12-AA12)/Y12)</f>
        <v>0.972222222222222</v>
      </c>
      <c r="AZ12" s="16" t="n">
        <f aca="false">IF(AG12=0,0,AF12/AG12)</f>
        <v>0.545454545454545</v>
      </c>
      <c r="BA12" s="17" t="n">
        <f aca="false">IF(Z12=0,0,AE12/Z12)</f>
        <v>118.857142857143</v>
      </c>
      <c r="BB12" s="16" t="n">
        <f aca="false">IF(AH12=0,0,(AI12+AJ12+AK12)/AH12)</f>
        <v>0.0339506172839506</v>
      </c>
    </row>
    <row r="13" customFormat="false" ht="15" hidden="false" customHeight="false" outlineLevel="0" collapsed="false">
      <c r="A13" s="13" t="s">
        <v>81</v>
      </c>
      <c r="B13" s="14" t="n">
        <v>44200</v>
      </c>
      <c r="C13" s="14" t="n">
        <v>39600</v>
      </c>
      <c r="D13" s="13" t="n">
        <v>235</v>
      </c>
      <c r="E13" s="13" t="n">
        <v>231</v>
      </c>
      <c r="F13" s="13" t="n">
        <v>3</v>
      </c>
      <c r="G13" s="13" t="n">
        <v>2</v>
      </c>
      <c r="H13" s="13" t="n">
        <v>1</v>
      </c>
      <c r="I13" s="13" t="n">
        <v>102</v>
      </c>
      <c r="J13" s="13" t="n">
        <v>79</v>
      </c>
      <c r="K13" s="13" t="n">
        <v>75</v>
      </c>
      <c r="L13" s="13" t="n">
        <v>37</v>
      </c>
      <c r="M13" s="14" t="n">
        <v>30056</v>
      </c>
      <c r="N13" s="14" t="n">
        <v>11050</v>
      </c>
      <c r="O13" s="14" t="n">
        <v>3094</v>
      </c>
      <c r="P13" s="13" t="n">
        <v>772</v>
      </c>
      <c r="Q13" s="13" t="n">
        <v>617.6</v>
      </c>
      <c r="R13" s="13" t="n">
        <v>61.76</v>
      </c>
      <c r="S13" s="14" t="n">
        <v>16796</v>
      </c>
      <c r="T13" s="14" t="n">
        <v>1989</v>
      </c>
      <c r="U13" s="14" t="n">
        <v>1237.6</v>
      </c>
      <c r="V13" s="14" t="n">
        <v>928.2</v>
      </c>
      <c r="W13" s="14" t="n">
        <v>530.4</v>
      </c>
      <c r="X13" s="14" t="n">
        <v>6920</v>
      </c>
      <c r="Y13" s="13" t="n">
        <v>184</v>
      </c>
      <c r="Z13" s="13" t="n">
        <v>37</v>
      </c>
      <c r="AA13" s="13" t="n">
        <v>5</v>
      </c>
      <c r="AB13" s="13" t="n">
        <v>216</v>
      </c>
      <c r="AC13" s="13" t="n">
        <v>50</v>
      </c>
      <c r="AD13" s="15" t="n">
        <v>0.9535</v>
      </c>
      <c r="AE13" s="14" t="n">
        <v>4280</v>
      </c>
      <c r="AF13" s="13" t="n">
        <v>12</v>
      </c>
      <c r="AG13" s="13" t="n">
        <v>24</v>
      </c>
      <c r="AH13" s="13" t="n">
        <v>332</v>
      </c>
      <c r="AI13" s="13" t="n">
        <v>6</v>
      </c>
      <c r="AJ13" s="13" t="n">
        <v>5</v>
      </c>
      <c r="AK13" s="13" t="n">
        <v>1</v>
      </c>
      <c r="AL13" s="16" t="n">
        <f aca="false">IF(C13=0,0,(B13-C13)/C13)</f>
        <v>0.116161616161616</v>
      </c>
      <c r="AM13" s="16" t="n">
        <f aca="false">IF(J13=0,0,L13/J13)</f>
        <v>0.468354430379747</v>
      </c>
      <c r="AN13" s="16" t="n">
        <f aca="false">IF(K13=0,0,L13/K13)</f>
        <v>0.493333333333333</v>
      </c>
      <c r="AO13" s="17" t="n">
        <f aca="false">IF(E13=0,0,B13/E13)</f>
        <v>191.341991341991</v>
      </c>
      <c r="AP13" s="16" t="n">
        <f aca="false">IF(B13=0,0,M13/B13)</f>
        <v>0.68</v>
      </c>
      <c r="AQ13" s="16" t="n">
        <f aca="false">IF(D13=0,0,E13/D13)</f>
        <v>0.982978723404255</v>
      </c>
      <c r="AR13" s="16" t="n">
        <f aca="false">IF(P13=0,0,Q13/P13)</f>
        <v>0.8</v>
      </c>
      <c r="AS13" s="17" t="n">
        <f aca="false">IF(Q13=0,0,B13/Q13)</f>
        <v>71.5673575129534</v>
      </c>
      <c r="AT13" s="16" t="n">
        <f aca="false">IF(B13=0,0,S13/B13)</f>
        <v>0.38</v>
      </c>
      <c r="AU13" s="16" t="n">
        <f aca="false">IF(B13=0,0,(B13-SUM(S13:W13))/B13)</f>
        <v>0.514</v>
      </c>
      <c r="AV13" s="16" t="n">
        <f aca="false">IF(B13=0,0,(B13-SUM(S13:X13))/B13)</f>
        <v>0.357438914027149</v>
      </c>
      <c r="AW13" s="16" t="n">
        <f aca="false">IF(E13=0,0,G13/E13)</f>
        <v>0.00865800865800866</v>
      </c>
      <c r="AX13" s="16" t="n">
        <f aca="false">IF(E13=0,0,H13/E13)</f>
        <v>0.00432900432900433</v>
      </c>
      <c r="AY13" s="16" t="n">
        <f aca="false">IF(Y13=0,0,(Y13-AA13)/Y13)</f>
        <v>0.972826086956522</v>
      </c>
      <c r="AZ13" s="16" t="n">
        <f aca="false">IF(AG13=0,0,AF13/AG13)</f>
        <v>0.5</v>
      </c>
      <c r="BA13" s="17" t="n">
        <f aca="false">IF(Z13=0,0,AE13/Z13)</f>
        <v>115.675675675676</v>
      </c>
      <c r="BB13" s="16" t="n">
        <f aca="false">IF(AH13=0,0,(AI13+AJ13+AK13)/AH13)</f>
        <v>0.036144578313253</v>
      </c>
    </row>
    <row r="14" customFormat="false" ht="15" hidden="false" customHeight="false" outlineLevel="0" collapsed="false">
      <c r="A14" s="13" t="s">
        <v>82</v>
      </c>
      <c r="B14" s="14" t="n">
        <v>46900</v>
      </c>
      <c r="C14" s="14" t="n">
        <v>41300</v>
      </c>
      <c r="D14" s="13" t="n">
        <v>240</v>
      </c>
      <c r="E14" s="13" t="n">
        <v>235</v>
      </c>
      <c r="F14" s="13" t="n">
        <v>4</v>
      </c>
      <c r="G14" s="13" t="n">
        <v>2</v>
      </c>
      <c r="H14" s="13" t="n">
        <v>2</v>
      </c>
      <c r="I14" s="13" t="n">
        <v>105</v>
      </c>
      <c r="J14" s="13" t="n">
        <v>81</v>
      </c>
      <c r="K14" s="13" t="n">
        <v>77</v>
      </c>
      <c r="L14" s="13" t="n">
        <v>38</v>
      </c>
      <c r="M14" s="14" t="n">
        <v>31892</v>
      </c>
      <c r="N14" s="14" t="n">
        <v>11725</v>
      </c>
      <c r="O14" s="14" t="n">
        <v>3283</v>
      </c>
      <c r="P14" s="13" t="n">
        <v>790</v>
      </c>
      <c r="Q14" s="13" t="n">
        <v>632</v>
      </c>
      <c r="R14" s="13" t="n">
        <v>63.2</v>
      </c>
      <c r="S14" s="14" t="n">
        <v>17822</v>
      </c>
      <c r="T14" s="14" t="n">
        <v>2110.5</v>
      </c>
      <c r="U14" s="14" t="n">
        <v>1313.2</v>
      </c>
      <c r="V14" s="14" t="n">
        <v>984.9</v>
      </c>
      <c r="W14" s="14" t="n">
        <v>562.8</v>
      </c>
      <c r="X14" s="14" t="n">
        <v>7000</v>
      </c>
      <c r="Y14" s="13" t="n">
        <v>188</v>
      </c>
      <c r="Z14" s="13" t="n">
        <v>38</v>
      </c>
      <c r="AA14" s="13" t="n">
        <v>5</v>
      </c>
      <c r="AB14" s="13" t="n">
        <v>221</v>
      </c>
      <c r="AC14" s="13" t="n">
        <v>51</v>
      </c>
      <c r="AD14" s="15" t="n">
        <v>0.955</v>
      </c>
      <c r="AE14" s="14" t="n">
        <v>4400</v>
      </c>
      <c r="AF14" s="13" t="n">
        <v>13</v>
      </c>
      <c r="AG14" s="13" t="n">
        <v>24</v>
      </c>
      <c r="AH14" s="13" t="n">
        <v>340</v>
      </c>
      <c r="AI14" s="13" t="n">
        <v>6</v>
      </c>
      <c r="AJ14" s="13" t="n">
        <v>4</v>
      </c>
      <c r="AK14" s="13" t="n">
        <v>1</v>
      </c>
      <c r="AL14" s="16" t="n">
        <f aca="false">IF(C14=0,0,(B14-C14)/C14)</f>
        <v>0.135593220338983</v>
      </c>
      <c r="AM14" s="16" t="n">
        <f aca="false">IF(J14=0,0,L14/J14)</f>
        <v>0.469135802469136</v>
      </c>
      <c r="AN14" s="16" t="n">
        <f aca="false">IF(K14=0,0,L14/K14)</f>
        <v>0.493506493506494</v>
      </c>
      <c r="AO14" s="17" t="n">
        <f aca="false">IF(E14=0,0,B14/E14)</f>
        <v>199.574468085106</v>
      </c>
      <c r="AP14" s="16" t="n">
        <f aca="false">IF(B14=0,0,M14/B14)</f>
        <v>0.68</v>
      </c>
      <c r="AQ14" s="16" t="n">
        <f aca="false">IF(D14=0,0,E14/D14)</f>
        <v>0.979166666666667</v>
      </c>
      <c r="AR14" s="16" t="n">
        <f aca="false">IF(P14=0,0,Q14/P14)</f>
        <v>0.8</v>
      </c>
      <c r="AS14" s="17" t="n">
        <f aca="false">IF(Q14=0,0,B14/Q14)</f>
        <v>74.2088607594937</v>
      </c>
      <c r="AT14" s="16" t="n">
        <f aca="false">IF(B14=0,0,S14/B14)</f>
        <v>0.38</v>
      </c>
      <c r="AU14" s="16" t="n">
        <f aca="false">IF(B14=0,0,(B14-SUM(S14:W14))/B14)</f>
        <v>0.514</v>
      </c>
      <c r="AV14" s="16" t="n">
        <f aca="false">IF(B14=0,0,(B14-SUM(S14:X14))/B14)</f>
        <v>0.364746268656716</v>
      </c>
      <c r="AW14" s="16" t="n">
        <f aca="false">IF(E14=0,0,G14/E14)</f>
        <v>0.00851063829787234</v>
      </c>
      <c r="AX14" s="16" t="n">
        <f aca="false">IF(E14=0,0,H14/E14)</f>
        <v>0.00851063829787234</v>
      </c>
      <c r="AY14" s="16" t="n">
        <f aca="false">IF(Y14=0,0,(Y14-AA14)/Y14)</f>
        <v>0.973404255319149</v>
      </c>
      <c r="AZ14" s="16" t="n">
        <f aca="false">IF(AG14=0,0,AF14/AG14)</f>
        <v>0.541666666666667</v>
      </c>
      <c r="BA14" s="17" t="n">
        <f aca="false">IF(Z14=0,0,AE14/Z14)</f>
        <v>115.789473684211</v>
      </c>
      <c r="BB14" s="16" t="n">
        <f aca="false">IF(AH14=0,0,(AI14+AJ14+AK14)/AH14)</f>
        <v>0.0323529411764706</v>
      </c>
    </row>
    <row r="15" customFormat="false" ht="15" hidden="false" customHeight="false" outlineLevel="0" collapsed="false">
      <c r="A15" s="13" t="s">
        <v>83</v>
      </c>
      <c r="B15" s="14" t="n">
        <v>49600</v>
      </c>
      <c r="C15" s="14" t="n">
        <v>43000</v>
      </c>
      <c r="D15" s="13" t="n">
        <v>245</v>
      </c>
      <c r="E15" s="13" t="n">
        <v>239</v>
      </c>
      <c r="F15" s="13" t="n">
        <v>5</v>
      </c>
      <c r="G15" s="13" t="n">
        <v>2</v>
      </c>
      <c r="H15" s="13" t="n">
        <v>1</v>
      </c>
      <c r="I15" s="13" t="n">
        <v>108</v>
      </c>
      <c r="J15" s="13" t="n">
        <v>84</v>
      </c>
      <c r="K15" s="13" t="n">
        <v>80</v>
      </c>
      <c r="L15" s="13" t="n">
        <v>40</v>
      </c>
      <c r="M15" s="14" t="n">
        <v>33728</v>
      </c>
      <c r="N15" s="14" t="n">
        <v>12400</v>
      </c>
      <c r="O15" s="14" t="n">
        <v>3472</v>
      </c>
      <c r="P15" s="13" t="n">
        <v>808</v>
      </c>
      <c r="Q15" s="13" t="n">
        <v>646.4</v>
      </c>
      <c r="R15" s="13" t="n">
        <v>64.64</v>
      </c>
      <c r="S15" s="14" t="n">
        <v>18848</v>
      </c>
      <c r="T15" s="14" t="n">
        <v>2232</v>
      </c>
      <c r="U15" s="14" t="n">
        <v>1388.8</v>
      </c>
      <c r="V15" s="14" t="n">
        <v>1041.6</v>
      </c>
      <c r="W15" s="14" t="n">
        <v>595.2</v>
      </c>
      <c r="X15" s="14" t="n">
        <v>7080</v>
      </c>
      <c r="Y15" s="13" t="n">
        <v>192</v>
      </c>
      <c r="Z15" s="13" t="n">
        <v>40</v>
      </c>
      <c r="AA15" s="13" t="n">
        <v>5</v>
      </c>
      <c r="AB15" s="13" t="n">
        <v>227</v>
      </c>
      <c r="AC15" s="13" t="n">
        <v>52</v>
      </c>
      <c r="AD15" s="15" t="n">
        <v>0.9565</v>
      </c>
      <c r="AE15" s="14" t="n">
        <v>4520</v>
      </c>
      <c r="AF15" s="13" t="n">
        <v>14</v>
      </c>
      <c r="AG15" s="13" t="n">
        <v>26</v>
      </c>
      <c r="AH15" s="13" t="n">
        <v>348</v>
      </c>
      <c r="AI15" s="13" t="n">
        <v>6</v>
      </c>
      <c r="AJ15" s="13" t="n">
        <v>5</v>
      </c>
      <c r="AK15" s="13" t="n">
        <v>1</v>
      </c>
      <c r="AL15" s="16" t="n">
        <f aca="false">IF(C15=0,0,(B15-C15)/C15)</f>
        <v>0.153488372093023</v>
      </c>
      <c r="AM15" s="16" t="n">
        <f aca="false">IF(J15=0,0,L15/J15)</f>
        <v>0.476190476190476</v>
      </c>
      <c r="AN15" s="16" t="n">
        <f aca="false">IF(K15=0,0,L15/K15)</f>
        <v>0.5</v>
      </c>
      <c r="AO15" s="17" t="n">
        <f aca="false">IF(E15=0,0,B15/E15)</f>
        <v>207.531380753138</v>
      </c>
      <c r="AP15" s="16" t="n">
        <f aca="false">IF(B15=0,0,M15/B15)</f>
        <v>0.68</v>
      </c>
      <c r="AQ15" s="16" t="n">
        <f aca="false">IF(D15=0,0,E15/D15)</f>
        <v>0.975510204081633</v>
      </c>
      <c r="AR15" s="16" t="n">
        <f aca="false">IF(P15=0,0,Q15/P15)</f>
        <v>0.8</v>
      </c>
      <c r="AS15" s="17" t="n">
        <f aca="false">IF(Q15=0,0,B15/Q15)</f>
        <v>76.7326732673267</v>
      </c>
      <c r="AT15" s="16" t="n">
        <f aca="false">IF(B15=0,0,S15/B15)</f>
        <v>0.38</v>
      </c>
      <c r="AU15" s="16" t="n">
        <f aca="false">IF(B15=0,0,(B15-SUM(S15:W15))/B15)</f>
        <v>0.514</v>
      </c>
      <c r="AV15" s="16" t="n">
        <f aca="false">IF(B15=0,0,(B15-SUM(S15:X15))/B15)</f>
        <v>0.371258064516129</v>
      </c>
      <c r="AW15" s="16" t="n">
        <f aca="false">IF(E15=0,0,G15/E15)</f>
        <v>0.00836820083682008</v>
      </c>
      <c r="AX15" s="16" t="n">
        <f aca="false">IF(E15=0,0,H15/E15)</f>
        <v>0.00418410041841004</v>
      </c>
      <c r="AY15" s="16" t="n">
        <f aca="false">IF(Y15=0,0,(Y15-AA15)/Y15)</f>
        <v>0.973958333333333</v>
      </c>
      <c r="AZ15" s="16" t="n">
        <f aca="false">IF(AG15=0,0,AF15/AG15)</f>
        <v>0.538461538461538</v>
      </c>
      <c r="BA15" s="17" t="n">
        <f aca="false">IF(Z15=0,0,AE15/Z15)</f>
        <v>113</v>
      </c>
      <c r="BB15" s="16" t="n">
        <f aca="false">IF(AH15=0,0,(AI15+AJ15+AK15)/AH15)</f>
        <v>0.0344827586206897</v>
      </c>
    </row>
    <row r="16" customFormat="false" ht="15" hidden="false" customHeight="false" outlineLevel="0" collapsed="false">
      <c r="A16" s="13" t="s">
        <v>84</v>
      </c>
      <c r="B16" s="14" t="n">
        <v>49600</v>
      </c>
      <c r="C16" s="14" t="n">
        <v>44700</v>
      </c>
      <c r="D16" s="13" t="n">
        <v>250</v>
      </c>
      <c r="E16" s="13" t="n">
        <v>246</v>
      </c>
      <c r="F16" s="13" t="n">
        <v>3</v>
      </c>
      <c r="G16" s="13" t="n">
        <v>3</v>
      </c>
      <c r="H16" s="13" t="n">
        <v>1</v>
      </c>
      <c r="I16" s="13" t="n">
        <v>111</v>
      </c>
      <c r="J16" s="13" t="n">
        <v>86</v>
      </c>
      <c r="K16" s="13" t="n">
        <v>82</v>
      </c>
      <c r="L16" s="13" t="n">
        <v>41</v>
      </c>
      <c r="M16" s="14" t="n">
        <v>33728</v>
      </c>
      <c r="N16" s="14" t="n">
        <v>12400</v>
      </c>
      <c r="O16" s="14" t="n">
        <v>3472</v>
      </c>
      <c r="P16" s="13" t="n">
        <v>826</v>
      </c>
      <c r="Q16" s="13" t="n">
        <v>660.8</v>
      </c>
      <c r="R16" s="13" t="n">
        <v>66.08</v>
      </c>
      <c r="S16" s="14" t="n">
        <v>18848</v>
      </c>
      <c r="T16" s="14" t="n">
        <v>2232</v>
      </c>
      <c r="U16" s="14" t="n">
        <v>1388.8</v>
      </c>
      <c r="V16" s="14" t="n">
        <v>1041.6</v>
      </c>
      <c r="W16" s="14" t="n">
        <v>595.2</v>
      </c>
      <c r="X16" s="14" t="n">
        <v>7160</v>
      </c>
      <c r="Y16" s="13" t="n">
        <v>196</v>
      </c>
      <c r="Z16" s="13" t="n">
        <v>41</v>
      </c>
      <c r="AA16" s="13" t="n">
        <v>5</v>
      </c>
      <c r="AB16" s="13" t="n">
        <v>232</v>
      </c>
      <c r="AC16" s="13" t="n">
        <v>54</v>
      </c>
      <c r="AD16" s="15" t="n">
        <v>0.958</v>
      </c>
      <c r="AE16" s="14" t="n">
        <v>4640</v>
      </c>
      <c r="AF16" s="13" t="n">
        <v>14</v>
      </c>
      <c r="AG16" s="13" t="n">
        <v>26</v>
      </c>
      <c r="AH16" s="13" t="n">
        <v>356</v>
      </c>
      <c r="AI16" s="13" t="n">
        <v>6</v>
      </c>
      <c r="AJ16" s="13" t="n">
        <v>4</v>
      </c>
      <c r="AK16" s="13" t="n">
        <v>1</v>
      </c>
      <c r="AL16" s="16" t="n">
        <f aca="false">IF(C16=0,0,(B16-C16)/C16)</f>
        <v>0.109619686800895</v>
      </c>
      <c r="AM16" s="16" t="n">
        <f aca="false">IF(J16=0,0,L16/J16)</f>
        <v>0.476744186046512</v>
      </c>
      <c r="AN16" s="16" t="n">
        <f aca="false">IF(K16=0,0,L16/K16)</f>
        <v>0.5</v>
      </c>
      <c r="AO16" s="17" t="n">
        <f aca="false">IF(E16=0,0,B16/E16)</f>
        <v>201.626016260163</v>
      </c>
      <c r="AP16" s="16" t="n">
        <f aca="false">IF(B16=0,0,M16/B16)</f>
        <v>0.68</v>
      </c>
      <c r="AQ16" s="16" t="n">
        <f aca="false">IF(D16=0,0,E16/D16)</f>
        <v>0.984</v>
      </c>
      <c r="AR16" s="16" t="n">
        <f aca="false">IF(P16=0,0,Q16/P16)</f>
        <v>0.8</v>
      </c>
      <c r="AS16" s="17" t="n">
        <f aca="false">IF(Q16=0,0,B16/Q16)</f>
        <v>75.0605326876513</v>
      </c>
      <c r="AT16" s="16" t="n">
        <f aca="false">IF(B16=0,0,S16/B16)</f>
        <v>0.38</v>
      </c>
      <c r="AU16" s="16" t="n">
        <f aca="false">IF(B16=0,0,(B16-SUM(S16:W16))/B16)</f>
        <v>0.514</v>
      </c>
      <c r="AV16" s="16" t="n">
        <f aca="false">IF(B16=0,0,(B16-SUM(S16:X16))/B16)</f>
        <v>0.369645161290323</v>
      </c>
      <c r="AW16" s="16" t="n">
        <f aca="false">IF(E16=0,0,G16/E16)</f>
        <v>0.0121951219512195</v>
      </c>
      <c r="AX16" s="16" t="n">
        <f aca="false">IF(E16=0,0,H16/E16)</f>
        <v>0.0040650406504065</v>
      </c>
      <c r="AY16" s="16" t="n">
        <f aca="false">IF(Y16=0,0,(Y16-AA16)/Y16)</f>
        <v>0.974489795918367</v>
      </c>
      <c r="AZ16" s="16" t="n">
        <f aca="false">IF(AG16=0,0,AF16/AG16)</f>
        <v>0.538461538461538</v>
      </c>
      <c r="BA16" s="17" t="n">
        <f aca="false">IF(Z16=0,0,AE16/Z16)</f>
        <v>113.170731707317</v>
      </c>
      <c r="BB16" s="16" t="n">
        <f aca="false">IF(AH16=0,0,(AI16+AJ16+AK16)/AH16)</f>
        <v>0.0308988764044944</v>
      </c>
    </row>
  </sheetData>
  <mergeCells count="2">
    <mergeCell ref="A1:J1"/>
    <mergeCell ref="A2:J2"/>
  </mergeCells>
  <printOptions headings="false" gridLines="false" gridLinesSet="true" horizontalCentered="false" verticalCentered="false"/>
  <pageMargins left="0.3" right="0.3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4"/>
    <col collapsed="false" customWidth="true" hidden="false" outlineLevel="0" max="6" min="4" style="0" width="16"/>
    <col collapsed="false" customWidth="true" hidden="false" outlineLevel="0" max="8" min="7" style="0" width="18"/>
  </cols>
  <sheetData>
    <row r="1" customFormat="false" ht="27.75" hidden="false" customHeight="true" outlineLevel="0" collapsed="false">
      <c r="A1" s="1" t="s">
        <v>85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</row>
    <row r="4" customFormat="false" ht="15" hidden="false" customHeight="false" outlineLevel="0" collapsed="false">
      <c r="A4" s="10" t="s">
        <v>87</v>
      </c>
      <c r="B4" s="10"/>
      <c r="C4" s="10"/>
      <c r="D4" s="10"/>
      <c r="E4" s="10"/>
      <c r="F4" s="10"/>
      <c r="G4" s="10"/>
      <c r="H4" s="10"/>
      <c r="I4" s="3"/>
      <c r="J4" s="3"/>
    </row>
    <row r="5" customFormat="false" ht="15" hidden="false" customHeight="false" outlineLevel="0" collapsed="false">
      <c r="A5" s="12" t="s">
        <v>88</v>
      </c>
      <c r="B5" s="12" t="s">
        <v>89</v>
      </c>
      <c r="C5" s="12" t="s">
        <v>90</v>
      </c>
      <c r="D5" s="12" t="s">
        <v>91</v>
      </c>
      <c r="E5" s="12" t="s">
        <v>92</v>
      </c>
      <c r="F5" s="12" t="s">
        <v>93</v>
      </c>
      <c r="G5" s="12" t="s">
        <v>59</v>
      </c>
      <c r="H5" s="12" t="s">
        <v>18</v>
      </c>
      <c r="I5" s="3"/>
      <c r="J5" s="3"/>
    </row>
    <row r="6" customFormat="false" ht="15" hidden="false" customHeight="false" outlineLevel="0" collapsed="false">
      <c r="A6" s="18" t="s">
        <v>94</v>
      </c>
      <c r="B6" s="13" t="n">
        <v>26</v>
      </c>
      <c r="C6" s="13" t="n">
        <v>20</v>
      </c>
      <c r="D6" s="13" t="n">
        <v>9</v>
      </c>
      <c r="E6" s="16" t="n">
        <f aca="false">IF(C6=0,0,D6/C6)</f>
        <v>0.45</v>
      </c>
      <c r="F6" s="14" t="n">
        <v>12000</v>
      </c>
      <c r="G6" s="14" t="n">
        <v>900</v>
      </c>
      <c r="H6" s="17" t="n">
        <f aca="false">IF(D6=0,0,G6/D6)</f>
        <v>100</v>
      </c>
      <c r="I6" s="3"/>
      <c r="J6" s="3"/>
    </row>
    <row r="7" customFormat="false" ht="15" hidden="false" customHeight="false" outlineLevel="0" collapsed="false">
      <c r="A7" s="18" t="s">
        <v>95</v>
      </c>
      <c r="B7" s="13" t="n">
        <v>12</v>
      </c>
      <c r="C7" s="13" t="n">
        <v>10</v>
      </c>
      <c r="D7" s="13" t="n">
        <v>6</v>
      </c>
      <c r="E7" s="16" t="n">
        <f aca="false">IF(C7=0,0,D7/C7)</f>
        <v>0.6</v>
      </c>
      <c r="F7" s="14" t="n">
        <v>8500</v>
      </c>
      <c r="G7" s="14" t="n">
        <v>0</v>
      </c>
      <c r="H7" s="17" t="n">
        <f aca="false">IF(D7=0,0,G7/D7)</f>
        <v>0</v>
      </c>
      <c r="I7" s="3"/>
      <c r="J7" s="3"/>
    </row>
    <row r="8" customFormat="false" ht="15" hidden="false" customHeight="false" outlineLevel="0" collapsed="false">
      <c r="A8" s="18" t="s">
        <v>96</v>
      </c>
      <c r="B8" s="13" t="n">
        <v>12</v>
      </c>
      <c r="C8" s="13" t="n">
        <v>10</v>
      </c>
      <c r="D8" s="13" t="n">
        <v>6</v>
      </c>
      <c r="E8" s="16" t="n">
        <f aca="false">IF(C8=0,0,D8/C8)</f>
        <v>0.6</v>
      </c>
      <c r="F8" s="14" t="n">
        <v>8500</v>
      </c>
      <c r="G8" s="14" t="n">
        <v>0</v>
      </c>
      <c r="H8" s="17" t="n">
        <f aca="false">IF(D8=0,0,G8/D8)</f>
        <v>0</v>
      </c>
      <c r="I8" s="3"/>
      <c r="J8" s="3"/>
    </row>
    <row r="9" customFormat="false" ht="15" hidden="false" customHeight="false" outlineLevel="0" collapsed="false">
      <c r="A9" s="18" t="s">
        <v>97</v>
      </c>
      <c r="B9" s="13" t="n">
        <v>12</v>
      </c>
      <c r="C9" s="13" t="n">
        <v>10</v>
      </c>
      <c r="D9" s="13" t="n">
        <v>6</v>
      </c>
      <c r="E9" s="16" t="n">
        <f aca="false">IF(C9=0,0,D9/C9)</f>
        <v>0.6</v>
      </c>
      <c r="F9" s="14" t="n">
        <v>8500</v>
      </c>
      <c r="G9" s="14" t="n">
        <v>0</v>
      </c>
      <c r="H9" s="17" t="n">
        <f aca="false">IF(D9=0,0,G9/D9)</f>
        <v>0</v>
      </c>
      <c r="I9" s="3"/>
      <c r="J9" s="3"/>
    </row>
    <row r="10" customFormat="false" ht="15" hidden="false" customHeight="false" outlineLevel="0" collapsed="false">
      <c r="A10" s="18" t="s">
        <v>98</v>
      </c>
      <c r="B10" s="13" t="n">
        <v>12</v>
      </c>
      <c r="C10" s="13" t="n">
        <v>10</v>
      </c>
      <c r="D10" s="13" t="n">
        <v>6</v>
      </c>
      <c r="E10" s="16" t="n">
        <f aca="false">IF(C10=0,0,D10/C10)</f>
        <v>0.6</v>
      </c>
      <c r="F10" s="14" t="n">
        <v>8500</v>
      </c>
      <c r="G10" s="14" t="n">
        <v>0</v>
      </c>
      <c r="H10" s="17" t="n">
        <f aca="false">IF(D10=0,0,G10/D10)</f>
        <v>0</v>
      </c>
      <c r="I10" s="3"/>
      <c r="J10" s="3"/>
    </row>
    <row r="11" customFormat="false" ht="15" hidden="false" customHeight="false" outlineLevel="0" collapsed="false">
      <c r="A11" s="18" t="s">
        <v>99</v>
      </c>
      <c r="B11" s="13" t="n">
        <v>12</v>
      </c>
      <c r="C11" s="13" t="n">
        <v>10</v>
      </c>
      <c r="D11" s="13" t="n">
        <v>6</v>
      </c>
      <c r="E11" s="16" t="n">
        <f aca="false">IF(C11=0,0,D11/C11)</f>
        <v>0.6</v>
      </c>
      <c r="F11" s="14" t="n">
        <v>8500</v>
      </c>
      <c r="G11" s="14" t="n">
        <v>0</v>
      </c>
      <c r="H11" s="17" t="n">
        <f aca="false">IF(D11=0,0,G11/D11)</f>
        <v>0</v>
      </c>
      <c r="I11" s="3"/>
      <c r="J11" s="3"/>
    </row>
    <row r="12" customFormat="false" ht="15" hidden="false" customHeight="false" outlineLevel="0" collapsed="false">
      <c r="A12" s="18" t="s">
        <v>100</v>
      </c>
      <c r="B12" s="13" t="n">
        <v>12</v>
      </c>
      <c r="C12" s="13" t="n">
        <v>10</v>
      </c>
      <c r="D12" s="13" t="n">
        <v>6</v>
      </c>
      <c r="E12" s="16" t="n">
        <f aca="false">IF(C12=0,0,D12/C12)</f>
        <v>0.6</v>
      </c>
      <c r="F12" s="14" t="n">
        <v>8500</v>
      </c>
      <c r="G12" s="14" t="n">
        <v>0</v>
      </c>
      <c r="H12" s="17" t="n">
        <f aca="false">IF(D12=0,0,G12/D12)</f>
        <v>0</v>
      </c>
      <c r="I12" s="3"/>
      <c r="J12" s="3"/>
    </row>
    <row r="13" customFormat="false" ht="15" hidden="false" customHeight="false" outlineLevel="0" collapsed="false">
      <c r="A13" s="18" t="s">
        <v>101</v>
      </c>
      <c r="B13" s="13" t="n">
        <v>12</v>
      </c>
      <c r="C13" s="13" t="n">
        <v>10</v>
      </c>
      <c r="D13" s="13" t="n">
        <v>6</v>
      </c>
      <c r="E13" s="16" t="n">
        <f aca="false">IF(C13=0,0,D13/C13)</f>
        <v>0.6</v>
      </c>
      <c r="F13" s="14" t="n">
        <v>8500</v>
      </c>
      <c r="G13" s="14" t="n">
        <v>0</v>
      </c>
      <c r="H13" s="17" t="n">
        <f aca="false">IF(D13=0,0,G13/D13)</f>
        <v>0</v>
      </c>
      <c r="I13" s="3"/>
      <c r="J13" s="3"/>
    </row>
    <row r="14" customFormat="false" ht="15" hidden="false" customHeight="fals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customFormat="false" ht="15" hidden="false" customHeight="fals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customFormat="false" ht="15" hidden="false" customHeight="false" outlineLevel="0" collapsed="false">
      <c r="A16" s="10" t="s">
        <v>102</v>
      </c>
      <c r="B16" s="10"/>
      <c r="C16" s="10"/>
      <c r="D16" s="10"/>
      <c r="E16" s="10"/>
      <c r="F16" s="10"/>
      <c r="G16" s="10"/>
      <c r="H16" s="10"/>
      <c r="I16" s="3"/>
      <c r="J16" s="3"/>
    </row>
    <row r="17" customFormat="false" ht="15" hidden="false" customHeight="false" outlineLevel="0" collapsed="false">
      <c r="A17" s="3" t="s">
        <v>40</v>
      </c>
      <c r="B17" s="19" t="n">
        <f aca="false">INDEX('Monthly KPIs'!K5:K16,'Setup &amp; Targets'!B7)</f>
        <v>75</v>
      </c>
      <c r="C17" s="3"/>
      <c r="D17" s="3"/>
      <c r="E17" s="3"/>
      <c r="F17" s="3"/>
      <c r="G17" s="3"/>
      <c r="H17" s="3"/>
      <c r="I17" s="3"/>
      <c r="J17" s="3"/>
    </row>
    <row r="18" customFormat="false" ht="15" hidden="false" customHeight="false" outlineLevel="0" collapsed="false">
      <c r="A18" s="3" t="s">
        <v>103</v>
      </c>
      <c r="B18" s="19" t="n">
        <f aca="false">INDEX('Monthly KPIs'!L5:L16,'Setup &amp; Targets'!B7)</f>
        <v>37</v>
      </c>
      <c r="C18" s="3"/>
      <c r="D18" s="3"/>
      <c r="E18" s="3"/>
      <c r="F18" s="3"/>
      <c r="G18" s="3"/>
      <c r="H18" s="3"/>
      <c r="I18" s="3"/>
      <c r="J18" s="3"/>
    </row>
    <row r="19" customFormat="false" ht="15" hidden="false" customHeight="false" outlineLevel="0" collapsed="false">
      <c r="A19" s="3" t="s">
        <v>104</v>
      </c>
      <c r="B19" s="20" t="n">
        <f aca="false">IF(B17=0,0,B18/B17)</f>
        <v>0.493333333333333</v>
      </c>
      <c r="C19" s="3"/>
      <c r="D19" s="3"/>
      <c r="E19" s="3"/>
      <c r="F19" s="3"/>
      <c r="G19" s="3"/>
      <c r="H19" s="3"/>
      <c r="I19" s="3"/>
      <c r="J19" s="3"/>
    </row>
    <row r="20" customFormat="false" ht="15" hidden="false" customHeight="false" outlineLevel="0" collapsed="false">
      <c r="A20" s="3" t="s">
        <v>105</v>
      </c>
      <c r="B20" s="14" t="n">
        <v>450</v>
      </c>
      <c r="C20" s="3"/>
      <c r="D20" s="3"/>
      <c r="E20" s="3"/>
      <c r="F20" s="3"/>
      <c r="G20" s="3"/>
      <c r="H20" s="3"/>
      <c r="I20" s="3"/>
      <c r="J20" s="3"/>
    </row>
    <row r="21" customFormat="false" ht="15" hidden="false" customHeight="false" outlineLevel="0" collapsed="false">
      <c r="A21" s="3" t="s">
        <v>106</v>
      </c>
      <c r="B21" s="14" t="n">
        <v>425</v>
      </c>
      <c r="C21" s="3"/>
      <c r="D21" s="3"/>
      <c r="E21" s="3"/>
      <c r="F21" s="3"/>
      <c r="G21" s="3"/>
      <c r="H21" s="3"/>
      <c r="I21" s="3"/>
      <c r="J21" s="3"/>
    </row>
    <row r="22" customFormat="false" ht="15" hidden="false" customHeight="false" outlineLevel="0" collapsed="false">
      <c r="A22" s="3" t="s">
        <v>107</v>
      </c>
      <c r="B22" s="21" t="n">
        <v>3.2</v>
      </c>
      <c r="C22" s="3"/>
      <c r="D22" s="3"/>
      <c r="E22" s="3"/>
      <c r="F22" s="3"/>
      <c r="G22" s="3"/>
      <c r="H22" s="3"/>
      <c r="I22" s="3"/>
      <c r="J22" s="3"/>
    </row>
    <row r="23" customFormat="false" ht="15" hidden="false" customHeight="false" outlineLevel="0" collapsed="false">
      <c r="A23" s="3" t="s">
        <v>108</v>
      </c>
      <c r="B23" s="13" t="n">
        <v>12</v>
      </c>
      <c r="C23" s="3"/>
      <c r="D23" s="3"/>
      <c r="E23" s="3"/>
      <c r="F23" s="3"/>
      <c r="G23" s="3"/>
      <c r="H23" s="3"/>
      <c r="I23" s="3"/>
      <c r="J23" s="3"/>
    </row>
  </sheetData>
  <mergeCells count="4">
    <mergeCell ref="A1:J1"/>
    <mergeCell ref="A2:J2"/>
    <mergeCell ref="A4:H4"/>
    <mergeCell ref="A16:H16"/>
  </mergeCells>
  <printOptions headings="false" gridLines="false" gridLinesSet="true" horizontalCentered="false" verticalCentered="false"/>
  <pageMargins left="0.3" right="0.3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7" min="2" style="0" width="16"/>
  </cols>
  <sheetData>
    <row r="1" customFormat="false" ht="27.75" hidden="false" customHeight="true" outlineLevel="0" collapsed="false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2" t="s">
        <v>110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</row>
    <row r="4" customFormat="false" ht="15" hidden="false" customHeight="false" outlineLevel="0" collapsed="false">
      <c r="A4" s="10" t="s">
        <v>111</v>
      </c>
      <c r="B4" s="10"/>
      <c r="C4" s="10"/>
      <c r="D4" s="10"/>
      <c r="E4" s="10"/>
      <c r="F4" s="10"/>
      <c r="G4" s="10"/>
      <c r="H4" s="3"/>
      <c r="I4" s="3"/>
      <c r="J4" s="3"/>
    </row>
    <row r="5" customFormat="false" ht="15" hidden="false" customHeight="false" outlineLevel="0" collapsed="false">
      <c r="A5" s="3" t="s">
        <v>34</v>
      </c>
      <c r="B5" s="19" t="n">
        <f aca="false">INDEX('Monthly KPIs'!D5:D16,'Setup &amp; Targets'!B7)</f>
        <v>235</v>
      </c>
      <c r="C5" s="3"/>
      <c r="D5" s="3"/>
      <c r="E5" s="3"/>
      <c r="F5" s="3"/>
      <c r="G5" s="3"/>
      <c r="H5" s="3"/>
      <c r="I5" s="3"/>
      <c r="J5" s="3"/>
    </row>
    <row r="6" customFormat="false" ht="15" hidden="false" customHeight="false" outlineLevel="0" collapsed="false">
      <c r="A6" s="3" t="s">
        <v>6</v>
      </c>
      <c r="B6" s="19" t="n">
        <f aca="false">INDEX('Monthly KPIs'!E5:E16,'Setup &amp; Targets'!B7)</f>
        <v>231</v>
      </c>
      <c r="C6" s="3"/>
      <c r="D6" s="3"/>
      <c r="E6" s="3"/>
      <c r="F6" s="3"/>
      <c r="G6" s="3"/>
      <c r="H6" s="3"/>
      <c r="I6" s="3"/>
      <c r="J6" s="3"/>
    </row>
    <row r="7" customFormat="false" ht="15" hidden="false" customHeight="false" outlineLevel="0" collapsed="false">
      <c r="A7" s="3" t="s">
        <v>35</v>
      </c>
      <c r="B7" s="19" t="n">
        <f aca="false">INDEX('Monthly KPIs'!F5:F16,'Setup &amp; Targets'!B7)</f>
        <v>3</v>
      </c>
      <c r="C7" s="3"/>
      <c r="D7" s="3"/>
      <c r="E7" s="3"/>
      <c r="F7" s="3"/>
      <c r="G7" s="3"/>
      <c r="H7" s="3"/>
      <c r="I7" s="3"/>
      <c r="J7" s="3"/>
    </row>
    <row r="8" customFormat="false" ht="15" hidden="false" customHeight="false" outlineLevel="0" collapsed="false">
      <c r="A8" s="3" t="s">
        <v>36</v>
      </c>
      <c r="B8" s="19" t="n">
        <f aca="false">INDEX('Monthly KPIs'!G5:G16,'Setup &amp; Targets'!B7)</f>
        <v>2</v>
      </c>
      <c r="C8" s="3"/>
      <c r="D8" s="3"/>
      <c r="E8" s="3"/>
      <c r="F8" s="3"/>
      <c r="G8" s="3"/>
      <c r="H8" s="3"/>
      <c r="I8" s="3"/>
      <c r="J8" s="3"/>
    </row>
    <row r="9" customFormat="false" ht="15" hidden="false" customHeight="false" outlineLevel="0" collapsed="false">
      <c r="A9" s="3" t="s">
        <v>37</v>
      </c>
      <c r="B9" s="19" t="n">
        <f aca="false">INDEX('Monthly KPIs'!H5:H16,'Setup &amp; Targets'!B7)</f>
        <v>1</v>
      </c>
      <c r="C9" s="3"/>
      <c r="D9" s="3"/>
      <c r="E9" s="3"/>
      <c r="F9" s="3"/>
      <c r="G9" s="3"/>
      <c r="H9" s="3"/>
      <c r="I9" s="3"/>
      <c r="J9" s="3"/>
    </row>
    <row r="10" customFormat="false" ht="15" hidden="false" customHeight="false" outlineLevel="0" collapsed="false">
      <c r="A10" s="3" t="s">
        <v>112</v>
      </c>
      <c r="B10" s="19" t="n">
        <f aca="false">INDEX('Monthly KPIs'!P5:P16,'Setup &amp; Targets'!B7)</f>
        <v>772</v>
      </c>
      <c r="C10" s="3"/>
      <c r="D10" s="3"/>
      <c r="E10" s="3"/>
      <c r="F10" s="3"/>
      <c r="G10" s="3"/>
      <c r="H10" s="3"/>
      <c r="I10" s="3"/>
      <c r="J10" s="3"/>
    </row>
    <row r="11" customFormat="false" ht="15" hidden="false" customHeight="false" outlineLevel="0" collapsed="false">
      <c r="A11" s="3" t="s">
        <v>113</v>
      </c>
      <c r="B11" s="19" t="n">
        <f aca="false">INDEX('Monthly KPIs'!Q5:Q16,'Setup &amp; Targets'!B7)</f>
        <v>617.6</v>
      </c>
      <c r="C11" s="3"/>
      <c r="D11" s="3"/>
      <c r="E11" s="3"/>
      <c r="F11" s="3"/>
      <c r="G11" s="3"/>
      <c r="H11" s="3"/>
      <c r="I11" s="3"/>
      <c r="J11" s="3"/>
    </row>
    <row r="12" customFormat="false" ht="15" hidden="false" customHeight="false" outlineLevel="0" collapsed="false">
      <c r="A12" s="3" t="s">
        <v>114</v>
      </c>
      <c r="B12" s="19" t="n">
        <f aca="false">INDEX('Monthly KPIs'!R5:R16,'Setup &amp; Targets'!B7)</f>
        <v>61.76</v>
      </c>
      <c r="C12" s="3"/>
      <c r="D12" s="3"/>
      <c r="E12" s="3"/>
      <c r="F12" s="3"/>
      <c r="G12" s="3"/>
      <c r="H12" s="3"/>
      <c r="I12" s="3"/>
      <c r="J12" s="3"/>
    </row>
    <row r="13" customFormat="false" ht="15" hidden="false" customHeight="false" outlineLevel="0" collapsed="false">
      <c r="A13" s="3" t="s">
        <v>115</v>
      </c>
      <c r="B13" s="20" t="n">
        <f aca="false">INDEX('Monthly KPIs'!AD5:AD16,'Setup &amp; Targets'!B7)</f>
        <v>0.9535</v>
      </c>
      <c r="C13" s="3"/>
      <c r="D13" s="3"/>
      <c r="E13" s="3"/>
      <c r="F13" s="3"/>
      <c r="G13" s="3"/>
      <c r="H13" s="3"/>
      <c r="I13" s="3"/>
      <c r="J13" s="3"/>
    </row>
    <row r="14" customFormat="false" ht="15" hidden="false" customHeight="fals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customFormat="false" ht="15" hidden="false" customHeight="fals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customFormat="false" ht="15" hidden="false" customHeight="false" outlineLevel="0" collapsed="false">
      <c r="A16" s="10" t="s">
        <v>116</v>
      </c>
      <c r="B16" s="10"/>
      <c r="C16" s="10"/>
      <c r="D16" s="10"/>
      <c r="E16" s="10"/>
      <c r="F16" s="10"/>
      <c r="G16" s="10"/>
      <c r="H16" s="3"/>
      <c r="I16" s="3"/>
      <c r="J16" s="3"/>
    </row>
    <row r="17" customFormat="false" ht="15" hidden="false" customHeight="false" outlineLevel="0" collapsed="false">
      <c r="A17" s="3" t="s">
        <v>68</v>
      </c>
      <c r="B17" s="20" t="n">
        <f aca="false">INDEX('Monthly KPIs'!AQ5:AQ16,'Setup &amp; Targets'!B7)</f>
        <v>0.982978723404255</v>
      </c>
      <c r="C17" s="3"/>
      <c r="D17" s="3"/>
      <c r="E17" s="3"/>
      <c r="F17" s="3"/>
      <c r="G17" s="3"/>
      <c r="H17" s="3"/>
      <c r="I17" s="3"/>
      <c r="J17" s="3"/>
    </row>
    <row r="18" customFormat="false" ht="15" hidden="false" customHeight="false" outlineLevel="0" collapsed="false">
      <c r="A18" s="3" t="s">
        <v>11</v>
      </c>
      <c r="B18" s="20" t="n">
        <f aca="false">INDEX('Monthly KPIs'!AR5:AR16,'Setup &amp; Targets'!B7)</f>
        <v>0.8</v>
      </c>
      <c r="C18" s="3"/>
      <c r="D18" s="3"/>
      <c r="E18" s="3"/>
      <c r="F18" s="3"/>
      <c r="G18" s="3"/>
      <c r="H18" s="3"/>
      <c r="I18" s="3"/>
      <c r="J18" s="3"/>
    </row>
    <row r="19" customFormat="false" ht="15" hidden="false" customHeight="false" outlineLevel="0" collapsed="false">
      <c r="A19" s="3" t="s">
        <v>117</v>
      </c>
      <c r="B19" s="22" t="n">
        <f aca="false">INDEX('Monthly KPIs'!AS5:AS16,'Setup &amp; Targets'!B7)</f>
        <v>71.5673575129534</v>
      </c>
      <c r="C19" s="3"/>
      <c r="D19" s="3"/>
      <c r="E19" s="3"/>
      <c r="F19" s="3"/>
      <c r="G19" s="3"/>
      <c r="H19" s="3"/>
      <c r="I19" s="3"/>
      <c r="J19" s="3"/>
    </row>
    <row r="20" customFormat="false" ht="15" hidden="false" customHeight="false" outlineLevel="0" collapsed="false">
      <c r="A20" s="3" t="s">
        <v>14</v>
      </c>
      <c r="B20" s="20" t="n">
        <f aca="false">INDEX('Monthly KPIs'!AW5:AW16,'Setup &amp; Targets'!B7)</f>
        <v>0.00865800865800866</v>
      </c>
      <c r="C20" s="3"/>
      <c r="D20" s="3"/>
      <c r="E20" s="3"/>
      <c r="F20" s="3"/>
      <c r="G20" s="3"/>
      <c r="H20" s="3"/>
      <c r="I20" s="3"/>
      <c r="J20" s="3"/>
    </row>
    <row r="21" customFormat="false" ht="15" hidden="false" customHeight="false" outlineLevel="0" collapsed="false">
      <c r="A21" s="3" t="s">
        <v>17</v>
      </c>
      <c r="B21" s="20" t="n">
        <f aca="false">INDEX('Monthly KPIs'!AX5:AX16,'Setup &amp; Targets'!B7)</f>
        <v>0.00432900432900433</v>
      </c>
      <c r="C21" s="3"/>
      <c r="D21" s="3"/>
      <c r="E21" s="3"/>
      <c r="F21" s="3"/>
      <c r="G21" s="3"/>
      <c r="H21" s="3"/>
      <c r="I21" s="3"/>
      <c r="J21" s="3"/>
    </row>
    <row r="22" customFormat="false" ht="15" hidden="false" customHeight="false" outlineLevel="0" collapsed="false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customFormat="false" ht="15" hidden="false" customHeight="fals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customFormat="false" ht="15" hidden="false" customHeight="false" outlineLevel="0" collapsed="false">
      <c r="A24" s="10" t="s">
        <v>118</v>
      </c>
      <c r="B24" s="10"/>
      <c r="C24" s="10"/>
      <c r="D24" s="10"/>
      <c r="E24" s="10"/>
      <c r="F24" s="10"/>
      <c r="G24" s="10"/>
      <c r="H24" s="3"/>
      <c r="I24" s="3"/>
      <c r="J24" s="3"/>
    </row>
    <row r="25" customFormat="false" ht="28.35" hidden="false" customHeight="false" outlineLevel="0" collapsed="false">
      <c r="A25" s="12" t="s">
        <v>119</v>
      </c>
      <c r="B25" s="12" t="s">
        <v>120</v>
      </c>
      <c r="C25" s="12" t="s">
        <v>121</v>
      </c>
      <c r="D25" s="12" t="s">
        <v>122</v>
      </c>
      <c r="E25" s="12" t="s">
        <v>123</v>
      </c>
      <c r="F25" s="12" t="s">
        <v>15</v>
      </c>
      <c r="G25" s="12" t="s">
        <v>36</v>
      </c>
      <c r="H25" s="3"/>
      <c r="I25" s="3"/>
      <c r="J25" s="3"/>
    </row>
    <row r="26" customFormat="false" ht="15" hidden="false" customHeight="false" outlineLevel="0" collapsed="false">
      <c r="A26" s="3" t="s">
        <v>124</v>
      </c>
      <c r="B26" s="13" t="n">
        <v>52</v>
      </c>
      <c r="C26" s="13" t="n">
        <v>170</v>
      </c>
      <c r="D26" s="14" t="n">
        <v>11200</v>
      </c>
      <c r="E26" s="17" t="n">
        <f aca="false">IF(C26=0,0,D26/C26)</f>
        <v>65.8823529411765</v>
      </c>
      <c r="F26" s="15" t="n">
        <v>0.965</v>
      </c>
      <c r="G26" s="13" t="n">
        <v>1</v>
      </c>
      <c r="H26" s="3"/>
      <c r="I26" s="3"/>
      <c r="J26" s="3"/>
    </row>
    <row r="27" customFormat="false" ht="15" hidden="false" customHeight="false" outlineLevel="0" collapsed="false">
      <c r="A27" s="3" t="s">
        <v>125</v>
      </c>
      <c r="B27" s="13" t="n">
        <v>52</v>
      </c>
      <c r="C27" s="13" t="n">
        <v>170</v>
      </c>
      <c r="D27" s="14" t="n">
        <v>11200</v>
      </c>
      <c r="E27" s="17" t="n">
        <f aca="false">IF(C27=0,0,D27/C27)</f>
        <v>65.8823529411765</v>
      </c>
      <c r="F27" s="15" t="n">
        <v>0.965</v>
      </c>
      <c r="G27" s="13" t="n">
        <v>1</v>
      </c>
      <c r="H27" s="3"/>
      <c r="I27" s="3"/>
      <c r="J27" s="3"/>
    </row>
    <row r="28" customFormat="false" ht="15" hidden="false" customHeight="false" outlineLevel="0" collapsed="false">
      <c r="A28" s="3" t="s">
        <v>126</v>
      </c>
      <c r="B28" s="13" t="n">
        <v>52</v>
      </c>
      <c r="C28" s="13" t="n">
        <v>170</v>
      </c>
      <c r="D28" s="14" t="n">
        <v>11200</v>
      </c>
      <c r="E28" s="17" t="n">
        <f aca="false">IF(C28=0,0,D28/C28)</f>
        <v>65.8823529411765</v>
      </c>
      <c r="F28" s="15" t="n">
        <v>0.965</v>
      </c>
      <c r="G28" s="13" t="n">
        <v>1</v>
      </c>
      <c r="H28" s="3"/>
      <c r="I28" s="3"/>
      <c r="J28" s="3"/>
    </row>
    <row r="29" customFormat="false" ht="15" hidden="false" customHeight="false" outlineLevel="0" collapsed="false">
      <c r="A29" s="3" t="s">
        <v>127</v>
      </c>
      <c r="B29" s="13" t="n">
        <v>52</v>
      </c>
      <c r="C29" s="13" t="n">
        <v>170</v>
      </c>
      <c r="D29" s="14" t="n">
        <v>11200</v>
      </c>
      <c r="E29" s="17" t="n">
        <f aca="false">IF(C29=0,0,D29/C29)</f>
        <v>65.8823529411765</v>
      </c>
      <c r="F29" s="15" t="n">
        <v>0.965</v>
      </c>
      <c r="G29" s="13" t="n">
        <v>1</v>
      </c>
      <c r="H29" s="3"/>
      <c r="I29" s="3"/>
      <c r="J29" s="3"/>
    </row>
  </sheetData>
  <mergeCells count="5">
    <mergeCell ref="A1:J1"/>
    <mergeCell ref="A2:J2"/>
    <mergeCell ref="A4:G4"/>
    <mergeCell ref="A16:G16"/>
    <mergeCell ref="A24:G24"/>
  </mergeCells>
  <printOptions headings="false" gridLines="false" gridLinesSet="true" horizontalCentered="false" verticalCentered="false"/>
  <pageMargins left="0.3" right="0.3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8"/>
    <col collapsed="false" customWidth="true" hidden="false" outlineLevel="0" max="7" min="2" style="0" width="16"/>
  </cols>
  <sheetData>
    <row r="1" customFormat="false" ht="27.75" hidden="false" customHeight="true" outlineLevel="0" collapsed="false">
      <c r="A1" s="1" t="s">
        <v>128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2" t="s">
        <v>129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</row>
    <row r="4" customFormat="false" ht="15" hidden="false" customHeight="false" outlineLevel="0" collapsed="false">
      <c r="A4" s="10" t="s">
        <v>130</v>
      </c>
      <c r="B4" s="10"/>
      <c r="C4" s="10"/>
      <c r="D4" s="10"/>
      <c r="E4" s="10"/>
      <c r="F4" s="10"/>
      <c r="G4" s="10"/>
      <c r="H4" s="3"/>
      <c r="I4" s="3"/>
      <c r="J4" s="3"/>
    </row>
    <row r="5" customFormat="false" ht="15" hidden="false" customHeight="false" outlineLevel="0" collapsed="false">
      <c r="A5" s="3" t="s">
        <v>131</v>
      </c>
      <c r="B5" s="19" t="n">
        <f aca="false">INDEX('Monthly KPIs'!Y5:Y16,'Setup &amp; Targets'!B7)</f>
        <v>184</v>
      </c>
      <c r="C5" s="3"/>
      <c r="D5" s="3"/>
      <c r="E5" s="3"/>
      <c r="F5" s="3"/>
      <c r="G5" s="3"/>
      <c r="H5" s="3"/>
      <c r="I5" s="3"/>
      <c r="J5" s="3"/>
    </row>
    <row r="6" customFormat="false" ht="15" hidden="false" customHeight="false" outlineLevel="0" collapsed="false">
      <c r="A6" s="3" t="s">
        <v>55</v>
      </c>
      <c r="B6" s="19" t="n">
        <f aca="false">INDEX('Monthly KPIs'!Z5:Z16,'Setup &amp; Targets'!B7)</f>
        <v>37</v>
      </c>
      <c r="C6" s="3"/>
      <c r="D6" s="3"/>
      <c r="E6" s="3"/>
      <c r="F6" s="3"/>
      <c r="G6" s="3"/>
      <c r="H6" s="3"/>
      <c r="I6" s="3"/>
      <c r="J6" s="3"/>
    </row>
    <row r="7" customFormat="false" ht="15" hidden="false" customHeight="false" outlineLevel="0" collapsed="false">
      <c r="A7" s="3" t="s">
        <v>56</v>
      </c>
      <c r="B7" s="19" t="n">
        <f aca="false">INDEX('Monthly KPIs'!AA5:AA16,'Setup &amp; Targets'!B7)</f>
        <v>5</v>
      </c>
      <c r="C7" s="3"/>
      <c r="D7" s="3"/>
      <c r="E7" s="3"/>
      <c r="F7" s="3"/>
      <c r="G7" s="3"/>
      <c r="H7" s="3"/>
      <c r="I7" s="3"/>
      <c r="J7" s="3"/>
    </row>
    <row r="8" customFormat="false" ht="15" hidden="false" customHeight="false" outlineLevel="0" collapsed="false">
      <c r="A8" s="3" t="s">
        <v>132</v>
      </c>
      <c r="B8" s="19" t="n">
        <f aca="false">INDEX('Monthly KPIs'!AB5:AB16,'Setup &amp; Targets'!B7)</f>
        <v>216</v>
      </c>
      <c r="C8" s="3"/>
      <c r="D8" s="3"/>
      <c r="E8" s="3"/>
      <c r="F8" s="3"/>
      <c r="G8" s="3"/>
      <c r="H8" s="3"/>
      <c r="I8" s="3"/>
      <c r="J8" s="3"/>
    </row>
    <row r="9" customFormat="false" ht="15" hidden="false" customHeight="false" outlineLevel="0" collapsed="false">
      <c r="A9" s="3" t="s">
        <v>71</v>
      </c>
      <c r="B9" s="20" t="n">
        <f aca="false">INDEX('Monthly KPIs'!AY5:AY16,'Setup &amp; Targets'!B7)</f>
        <v>0.972826086956522</v>
      </c>
      <c r="C9" s="3"/>
      <c r="D9" s="3"/>
      <c r="E9" s="3"/>
      <c r="F9" s="3"/>
      <c r="G9" s="3"/>
      <c r="H9" s="3"/>
      <c r="I9" s="3"/>
      <c r="J9" s="3"/>
    </row>
    <row r="10" customFormat="false" ht="15" hidden="false" customHeight="fals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customFormat="false" ht="15" hidden="false" customHeight="fals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customFormat="false" ht="15" hidden="false" customHeight="false" outlineLevel="0" collapsed="false">
      <c r="A12" s="10" t="s">
        <v>133</v>
      </c>
      <c r="B12" s="10"/>
      <c r="C12" s="10"/>
      <c r="D12" s="10"/>
      <c r="E12" s="10"/>
      <c r="F12" s="10"/>
      <c r="G12" s="10"/>
      <c r="H12" s="3"/>
      <c r="I12" s="3"/>
      <c r="J12" s="3"/>
    </row>
    <row r="13" customFormat="false" ht="15" hidden="false" customHeight="false" outlineLevel="0" collapsed="false">
      <c r="A13" s="12" t="s">
        <v>134</v>
      </c>
      <c r="B13" s="12" t="s">
        <v>56</v>
      </c>
      <c r="C13" s="3"/>
      <c r="D13" s="3"/>
      <c r="E13" s="3"/>
      <c r="F13" s="3"/>
      <c r="G13" s="3"/>
      <c r="H13" s="3"/>
      <c r="I13" s="3"/>
      <c r="J13" s="3"/>
    </row>
    <row r="14" customFormat="false" ht="15" hidden="false" customHeight="false" outlineLevel="0" collapsed="false">
      <c r="A14" s="3" t="s">
        <v>135</v>
      </c>
      <c r="B14" s="13" t="n">
        <v>1</v>
      </c>
      <c r="C14" s="3"/>
      <c r="D14" s="3"/>
      <c r="E14" s="3"/>
      <c r="F14" s="3"/>
      <c r="G14" s="3"/>
      <c r="H14" s="3"/>
      <c r="I14" s="3"/>
      <c r="J14" s="3"/>
    </row>
    <row r="15" customFormat="false" ht="15" hidden="false" customHeight="false" outlineLevel="0" collapsed="false">
      <c r="A15" s="3" t="s">
        <v>136</v>
      </c>
      <c r="B15" s="13" t="n">
        <v>1</v>
      </c>
      <c r="C15" s="3"/>
      <c r="D15" s="3"/>
      <c r="E15" s="3"/>
      <c r="F15" s="3"/>
      <c r="G15" s="3"/>
      <c r="H15" s="3"/>
      <c r="I15" s="3"/>
      <c r="J15" s="3"/>
    </row>
    <row r="16" customFormat="false" ht="15" hidden="false" customHeight="false" outlineLevel="0" collapsed="false">
      <c r="A16" s="3" t="s">
        <v>137</v>
      </c>
      <c r="B16" s="13" t="n">
        <v>1</v>
      </c>
      <c r="C16" s="3"/>
      <c r="D16" s="3"/>
      <c r="E16" s="3"/>
      <c r="F16" s="3"/>
      <c r="G16" s="3"/>
      <c r="H16" s="3"/>
      <c r="I16" s="3"/>
      <c r="J16" s="3"/>
    </row>
    <row r="17" customFormat="false" ht="15" hidden="false" customHeight="false" outlineLevel="0" collapsed="false">
      <c r="A17" s="3" t="s">
        <v>138</v>
      </c>
      <c r="B17" s="13" t="n">
        <v>1</v>
      </c>
      <c r="C17" s="3"/>
      <c r="D17" s="3"/>
      <c r="E17" s="3"/>
      <c r="F17" s="3"/>
      <c r="G17" s="3"/>
      <c r="H17" s="3"/>
      <c r="I17" s="3"/>
      <c r="J17" s="3"/>
    </row>
    <row r="18" customFormat="false" ht="15" hidden="false" customHeight="false" outlineLevel="0" collapsed="false">
      <c r="A18" s="3" t="s">
        <v>139</v>
      </c>
      <c r="B18" s="13" t="n">
        <v>0</v>
      </c>
      <c r="C18" s="3"/>
      <c r="D18" s="3"/>
      <c r="E18" s="3"/>
      <c r="F18" s="3"/>
      <c r="G18" s="3"/>
      <c r="H18" s="3"/>
      <c r="I18" s="3"/>
      <c r="J18" s="3"/>
    </row>
    <row r="19" customFormat="false" ht="15" hidden="false" customHeight="false" outlineLevel="0" collapsed="false">
      <c r="A19" s="3" t="s">
        <v>140</v>
      </c>
      <c r="B19" s="13" t="n">
        <v>0</v>
      </c>
      <c r="C19" s="3"/>
      <c r="D19" s="3"/>
      <c r="E19" s="3"/>
      <c r="F19" s="3"/>
      <c r="G19" s="3"/>
      <c r="H19" s="3"/>
      <c r="I19" s="3"/>
      <c r="J19" s="3"/>
    </row>
    <row r="20" customFormat="false" ht="15" hidden="false" customHeight="false" outlineLevel="0" collapsed="false">
      <c r="A20" s="3" t="s">
        <v>141</v>
      </c>
      <c r="B20" s="13" t="n">
        <v>0</v>
      </c>
      <c r="C20" s="3"/>
      <c r="D20" s="3"/>
      <c r="E20" s="3"/>
      <c r="F20" s="3"/>
      <c r="G20" s="3"/>
      <c r="H20" s="3"/>
      <c r="I20" s="3"/>
      <c r="J20" s="3"/>
    </row>
    <row r="21" customFormat="false" ht="15" hidden="false" customHeight="false" outlineLevel="0" collapsed="false">
      <c r="A21" s="3" t="s">
        <v>101</v>
      </c>
      <c r="B21" s="13" t="n">
        <v>0</v>
      </c>
      <c r="C21" s="3"/>
      <c r="D21" s="3"/>
      <c r="E21" s="3"/>
      <c r="F21" s="3"/>
      <c r="G21" s="3"/>
      <c r="H21" s="3"/>
      <c r="I21" s="3"/>
      <c r="J21" s="3"/>
    </row>
    <row r="22" customFormat="false" ht="15" hidden="false" customHeight="false" outlineLevel="0" collapsed="false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customFormat="false" ht="15" hidden="false" customHeight="fals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customFormat="false" ht="15" hidden="false" customHeight="false" outlineLevel="0" collapsed="false">
      <c r="A24" s="10" t="s">
        <v>142</v>
      </c>
      <c r="B24" s="10"/>
      <c r="C24" s="10"/>
      <c r="D24" s="10"/>
      <c r="E24" s="10"/>
      <c r="F24" s="10"/>
      <c r="G24" s="10"/>
      <c r="H24" s="3"/>
      <c r="I24" s="3"/>
      <c r="J24" s="3"/>
    </row>
    <row r="25" customFormat="false" ht="15" hidden="false" customHeight="false" outlineLevel="0" collapsed="false">
      <c r="A25" s="3" t="s">
        <v>143</v>
      </c>
      <c r="B25" s="13" t="n">
        <v>24</v>
      </c>
      <c r="C25" s="3"/>
      <c r="D25" s="3"/>
      <c r="E25" s="3"/>
      <c r="F25" s="3"/>
      <c r="G25" s="3"/>
      <c r="H25" s="3"/>
      <c r="I25" s="3"/>
      <c r="J25" s="3"/>
    </row>
    <row r="26" customFormat="false" ht="15" hidden="false" customHeight="false" outlineLevel="0" collapsed="false">
      <c r="A26" s="3" t="s">
        <v>144</v>
      </c>
      <c r="B26" s="13" t="n">
        <v>3</v>
      </c>
      <c r="C26" s="3"/>
      <c r="D26" s="3"/>
      <c r="E26" s="3"/>
      <c r="F26" s="3"/>
      <c r="G26" s="3"/>
      <c r="H26" s="3"/>
      <c r="I26" s="3"/>
      <c r="J26" s="3"/>
    </row>
    <row r="27" customFormat="false" ht="15" hidden="false" customHeight="false" outlineLevel="0" collapsed="false">
      <c r="A27" s="3" t="s">
        <v>145</v>
      </c>
      <c r="B27" s="13" t="n">
        <v>1</v>
      </c>
      <c r="C27" s="3"/>
      <c r="D27" s="3"/>
      <c r="E27" s="3"/>
      <c r="F27" s="3"/>
      <c r="G27" s="3"/>
      <c r="H27" s="3"/>
      <c r="I27" s="3"/>
      <c r="J27" s="3"/>
    </row>
    <row r="28" customFormat="false" ht="15" hidden="false" customHeight="false" outlineLevel="0" collapsed="false">
      <c r="A28" s="3" t="s">
        <v>146</v>
      </c>
      <c r="B28" s="13" t="n">
        <v>4</v>
      </c>
      <c r="C28" s="3"/>
      <c r="D28" s="3"/>
      <c r="E28" s="3"/>
      <c r="F28" s="3"/>
      <c r="G28" s="3"/>
      <c r="H28" s="3"/>
      <c r="I28" s="3"/>
      <c r="J28" s="3"/>
    </row>
    <row r="29" customFormat="false" ht="15" hidden="false" customHeight="false" outlineLevel="0" collapsed="false">
      <c r="A29" s="3" t="s">
        <v>147</v>
      </c>
      <c r="B29" s="13" t="n">
        <v>21</v>
      </c>
      <c r="C29" s="3"/>
      <c r="D29" s="3"/>
      <c r="E29" s="3"/>
      <c r="F29" s="3"/>
      <c r="G29" s="3"/>
      <c r="H29" s="3"/>
      <c r="I29" s="3"/>
      <c r="J29" s="3"/>
    </row>
    <row r="30" customFormat="false" ht="15" hidden="false" customHeight="false" outlineLevel="0" collapsed="false">
      <c r="A30" s="3" t="s">
        <v>148</v>
      </c>
      <c r="B30" s="13" t="n">
        <v>46</v>
      </c>
      <c r="C30" s="3"/>
      <c r="D30" s="3"/>
      <c r="E30" s="3"/>
      <c r="F30" s="3"/>
      <c r="G30" s="3"/>
      <c r="H30" s="3"/>
      <c r="I30" s="3"/>
      <c r="J30" s="3"/>
    </row>
    <row r="31" customFormat="false" ht="15" hidden="false" customHeight="false" outlineLevel="0" collapsed="false">
      <c r="A31" s="3" t="s">
        <v>149</v>
      </c>
      <c r="B31" s="13" t="n">
        <v>5</v>
      </c>
      <c r="C31" s="3"/>
      <c r="D31" s="3"/>
      <c r="E31" s="3"/>
      <c r="F31" s="3"/>
      <c r="G31" s="3"/>
      <c r="H31" s="3"/>
      <c r="I31" s="3"/>
      <c r="J31" s="3"/>
    </row>
    <row r="32" customFormat="false" ht="15" hidden="false" customHeight="false" outlineLevel="0" collapsed="false">
      <c r="A32" s="3" t="s">
        <v>150</v>
      </c>
      <c r="B32" s="13" t="n">
        <v>2</v>
      </c>
      <c r="C32" s="3"/>
      <c r="D32" s="3"/>
      <c r="E32" s="3"/>
      <c r="F32" s="3"/>
      <c r="G32" s="3"/>
      <c r="H32" s="3"/>
      <c r="I32" s="3"/>
      <c r="J32" s="3"/>
    </row>
    <row r="33" customFormat="false" ht="15" hidden="false" customHeight="false" outlineLevel="0" collapsed="false">
      <c r="A33" s="3" t="s">
        <v>151</v>
      </c>
      <c r="B33" s="21" t="n">
        <v>9.5</v>
      </c>
      <c r="C33" s="3"/>
      <c r="D33" s="3"/>
      <c r="E33" s="3"/>
      <c r="F33" s="3"/>
      <c r="G33" s="3"/>
      <c r="H33" s="3"/>
      <c r="I33" s="3"/>
      <c r="J33" s="3"/>
    </row>
    <row r="34" customFormat="false" ht="15" hidden="false" customHeight="false" outlineLevel="0" collapsed="false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customFormat="false" ht="15" hidden="false" customHeight="false" outlineLevel="0" collapsed="false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customFormat="false" ht="15" hidden="false" customHeight="false" outlineLevel="0" collapsed="false">
      <c r="A36" s="10" t="s">
        <v>152</v>
      </c>
      <c r="B36" s="10"/>
      <c r="C36" s="10"/>
      <c r="D36" s="10"/>
      <c r="E36" s="10"/>
      <c r="F36" s="10"/>
      <c r="G36" s="10"/>
      <c r="H36" s="3"/>
      <c r="I36" s="3"/>
      <c r="J36" s="3"/>
    </row>
    <row r="37" customFormat="false" ht="15" hidden="false" customHeight="false" outlineLevel="0" collapsed="false">
      <c r="A37" s="3" t="s">
        <v>62</v>
      </c>
      <c r="B37" s="19" t="n">
        <f aca="false">INDEX('Monthly KPIs'!AH5:AH16,'Setup &amp; Targets'!B7)</f>
        <v>332</v>
      </c>
      <c r="C37" s="3"/>
      <c r="D37" s="3"/>
      <c r="E37" s="3"/>
      <c r="F37" s="3"/>
      <c r="G37" s="3"/>
      <c r="H37" s="3"/>
      <c r="I37" s="3"/>
      <c r="J37" s="3"/>
    </row>
    <row r="38" customFormat="false" ht="15" hidden="false" customHeight="false" outlineLevel="0" collapsed="false">
      <c r="A38" s="3" t="s">
        <v>63</v>
      </c>
      <c r="B38" s="19" t="n">
        <f aca="false">INDEX('Monthly KPIs'!AI5:AI16,'Setup &amp; Targets'!B7)</f>
        <v>6</v>
      </c>
      <c r="C38" s="3"/>
      <c r="D38" s="3"/>
      <c r="E38" s="3"/>
      <c r="F38" s="3"/>
      <c r="G38" s="3"/>
      <c r="H38" s="3"/>
      <c r="I38" s="3"/>
      <c r="J38" s="3"/>
    </row>
    <row r="39" customFormat="false" ht="15" hidden="false" customHeight="false" outlineLevel="0" collapsed="false">
      <c r="A39" s="3" t="s">
        <v>64</v>
      </c>
      <c r="B39" s="19" t="n">
        <f aca="false">INDEX('Monthly KPIs'!AJ5:AJ16,'Setup &amp; Targets'!B7)</f>
        <v>5</v>
      </c>
      <c r="C39" s="3"/>
      <c r="D39" s="3"/>
      <c r="E39" s="3"/>
      <c r="F39" s="3"/>
      <c r="G39" s="3"/>
      <c r="H39" s="3"/>
      <c r="I39" s="3"/>
      <c r="J39" s="3"/>
    </row>
    <row r="40" customFormat="false" ht="15" hidden="false" customHeight="false" outlineLevel="0" collapsed="false">
      <c r="A40" s="3" t="s">
        <v>65</v>
      </c>
      <c r="B40" s="19" t="n">
        <f aca="false">INDEX('Monthly KPIs'!AK5:AK16,'Setup &amp; Targets'!B7)</f>
        <v>1</v>
      </c>
      <c r="C40" s="3"/>
      <c r="D40" s="3"/>
      <c r="E40" s="3"/>
      <c r="F40" s="3"/>
      <c r="G40" s="3"/>
      <c r="H40" s="3"/>
      <c r="I40" s="3"/>
      <c r="J40" s="3"/>
    </row>
    <row r="41" customFormat="false" ht="15" hidden="false" customHeight="false" outlineLevel="0" collapsed="false">
      <c r="A41" s="3" t="s">
        <v>19</v>
      </c>
      <c r="B41" s="20" t="n">
        <f aca="false">INDEX('Monthly KPIs'!BB5:BB16,'Setup &amp; Targets'!B7)</f>
        <v>0.036144578313253</v>
      </c>
      <c r="C41" s="3"/>
      <c r="D41" s="3"/>
      <c r="E41" s="3"/>
      <c r="F41" s="3"/>
      <c r="G41" s="3"/>
      <c r="H41" s="3"/>
      <c r="I41" s="3"/>
      <c r="J41" s="3"/>
    </row>
    <row r="42" customFormat="false" ht="15" hidden="false" customHeight="false" outlineLevel="0" collapsed="false">
      <c r="A42" s="3" t="s">
        <v>153</v>
      </c>
      <c r="B42" s="19" t="n">
        <f aca="false">INDEX('Monthly KPIs'!AF5:AF16,'Setup &amp; Targets'!B7)</f>
        <v>12</v>
      </c>
      <c r="C42" s="3"/>
      <c r="D42" s="3"/>
      <c r="E42" s="3"/>
      <c r="F42" s="3"/>
      <c r="G42" s="3"/>
      <c r="H42" s="3"/>
      <c r="I42" s="3"/>
      <c r="J42" s="3"/>
    </row>
    <row r="43" customFormat="false" ht="15" hidden="false" customHeight="false" outlineLevel="0" collapsed="false">
      <c r="A43" s="3" t="s">
        <v>61</v>
      </c>
      <c r="B43" s="19" t="n">
        <f aca="false">INDEX('Monthly KPIs'!AG5:AG16,'Setup &amp; Targets'!B7)</f>
        <v>24</v>
      </c>
      <c r="C43" s="3"/>
      <c r="D43" s="3"/>
      <c r="E43" s="3"/>
      <c r="F43" s="3"/>
      <c r="G43" s="3"/>
      <c r="H43" s="3"/>
      <c r="I43" s="3"/>
      <c r="J43" s="3"/>
    </row>
    <row r="44" customFormat="false" ht="15" hidden="false" customHeight="false" outlineLevel="0" collapsed="false">
      <c r="A44" s="3" t="s">
        <v>72</v>
      </c>
      <c r="B44" s="20" t="n">
        <f aca="false">INDEX('Monthly KPIs'!BA5:BA16,'Setup &amp; Targets'!B7)</f>
        <v>115.675675675676</v>
      </c>
      <c r="C44" s="3"/>
      <c r="D44" s="3"/>
      <c r="E44" s="3"/>
      <c r="F44" s="3"/>
      <c r="G44" s="3"/>
      <c r="H44" s="3"/>
      <c r="I44" s="3"/>
      <c r="J44" s="3"/>
    </row>
  </sheetData>
  <mergeCells count="6">
    <mergeCell ref="A1:J1"/>
    <mergeCell ref="A2:J2"/>
    <mergeCell ref="A4:G4"/>
    <mergeCell ref="A12:G12"/>
    <mergeCell ref="A24:G24"/>
    <mergeCell ref="A36:G36"/>
  </mergeCells>
  <printOptions headings="false" gridLines="false" gridLinesSet="true" horizontalCentered="false" verticalCentered="false"/>
  <pageMargins left="0.3" right="0.3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2"/>
    <col collapsed="false" customWidth="true" hidden="false" outlineLevel="0" max="10" min="2" style="0" width="18"/>
  </cols>
  <sheetData>
    <row r="1" customFormat="false" ht="27.75" hidden="false" customHeight="true" outlineLevel="0" collapsed="false">
      <c r="A1" s="1" t="s">
        <v>154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2" t="s">
        <v>155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</row>
    <row r="4" customFormat="false" ht="15" hidden="false" customHeight="false" outlineLevel="0" collapsed="false">
      <c r="A4" s="10" t="s">
        <v>156</v>
      </c>
      <c r="B4" s="10"/>
      <c r="C4" s="10"/>
      <c r="D4" s="10"/>
      <c r="E4" s="10"/>
      <c r="F4" s="10"/>
      <c r="G4" s="10"/>
      <c r="H4" s="10"/>
      <c r="I4" s="10"/>
      <c r="J4" s="10"/>
    </row>
    <row r="5" customFormat="false" ht="15" hidden="false" customHeight="false" outlineLevel="0" collapsed="false">
      <c r="A5" s="3" t="s">
        <v>157</v>
      </c>
      <c r="B5" s="23" t="s">
        <v>158</v>
      </c>
      <c r="C5" s="3"/>
      <c r="D5" s="3"/>
      <c r="E5" s="3"/>
      <c r="F5" s="3"/>
      <c r="G5" s="3"/>
      <c r="H5" s="3"/>
      <c r="I5" s="3"/>
      <c r="J5" s="3"/>
    </row>
    <row r="6" customFormat="false" ht="15" hidden="false" customHeight="false" outlineLevel="0" collapsed="false">
      <c r="A6" s="3" t="s">
        <v>159</v>
      </c>
      <c r="B6" s="24" t="n">
        <v>2026</v>
      </c>
      <c r="C6" s="3"/>
      <c r="D6" s="3"/>
      <c r="E6" s="3"/>
      <c r="F6" s="3"/>
      <c r="G6" s="3"/>
      <c r="H6" s="3"/>
      <c r="I6" s="3"/>
      <c r="J6" s="3"/>
    </row>
    <row r="7" customFormat="false" ht="15" hidden="false" customHeight="false" outlineLevel="0" collapsed="false">
      <c r="A7" s="3" t="s">
        <v>160</v>
      </c>
      <c r="B7" s="24" t="n">
        <v>9</v>
      </c>
      <c r="C7" s="3"/>
      <c r="D7" s="3"/>
      <c r="E7" s="3"/>
      <c r="F7" s="3"/>
      <c r="G7" s="3"/>
      <c r="H7" s="3"/>
      <c r="I7" s="3"/>
      <c r="J7" s="3"/>
    </row>
    <row r="8" customFormat="false" ht="15" hidden="false" customHeight="false" outlineLevel="0" collapsed="false">
      <c r="A8" s="3" t="s">
        <v>161</v>
      </c>
      <c r="B8" s="23" t="s">
        <v>162</v>
      </c>
      <c r="C8" s="3"/>
      <c r="D8" s="3"/>
      <c r="E8" s="3"/>
      <c r="F8" s="3"/>
      <c r="G8" s="3"/>
      <c r="H8" s="3"/>
      <c r="I8" s="3"/>
      <c r="J8" s="3"/>
    </row>
    <row r="9" customFormat="false" ht="15" hidden="false" customHeight="fals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</row>
    <row r="10" customFormat="false" ht="15" hidden="false" customHeight="false" outlineLevel="0" collapsed="false">
      <c r="A10" s="10" t="s">
        <v>163</v>
      </c>
      <c r="B10" s="10"/>
      <c r="C10" s="10"/>
      <c r="D10" s="10"/>
      <c r="E10" s="10"/>
      <c r="F10" s="10"/>
      <c r="G10" s="10"/>
      <c r="H10" s="10"/>
      <c r="I10" s="10"/>
      <c r="J10" s="10"/>
    </row>
    <row r="11" customFormat="false" ht="15" hidden="false" customHeight="false" outlineLevel="0" collapsed="false">
      <c r="A11" s="12" t="s">
        <v>164</v>
      </c>
      <c r="B11" s="12" t="s">
        <v>165</v>
      </c>
      <c r="C11" s="12" t="s">
        <v>166</v>
      </c>
      <c r="D11" s="12" t="s">
        <v>167</v>
      </c>
      <c r="E11" s="12" t="s">
        <v>168</v>
      </c>
      <c r="F11" s="12" t="s">
        <v>169</v>
      </c>
      <c r="G11" s="3"/>
      <c r="H11" s="3"/>
      <c r="I11" s="3"/>
      <c r="J11" s="3"/>
    </row>
    <row r="12" customFormat="false" ht="15" hidden="false" customHeight="false" outlineLevel="0" collapsed="false">
      <c r="A12" s="3" t="s">
        <v>5</v>
      </c>
      <c r="B12" s="15" t="n">
        <v>0.1</v>
      </c>
      <c r="C12" s="23" t="s">
        <v>170</v>
      </c>
      <c r="D12" s="21" t="n">
        <v>0.9</v>
      </c>
      <c r="E12" s="21" t="n">
        <v>0.75</v>
      </c>
      <c r="F12" s="18" t="s">
        <v>171</v>
      </c>
      <c r="G12" s="3"/>
      <c r="H12" s="3"/>
      <c r="I12" s="3"/>
      <c r="J12" s="3"/>
    </row>
    <row r="13" customFormat="false" ht="15" hidden="false" customHeight="false" outlineLevel="0" collapsed="false">
      <c r="A13" s="3" t="s">
        <v>172</v>
      </c>
      <c r="B13" s="15" t="n">
        <v>0.35</v>
      </c>
      <c r="C13" s="23" t="s">
        <v>170</v>
      </c>
      <c r="D13" s="21" t="n">
        <v>0.9</v>
      </c>
      <c r="E13" s="21" t="n">
        <v>0.75</v>
      </c>
      <c r="F13" s="18" t="s">
        <v>173</v>
      </c>
      <c r="G13" s="3"/>
      <c r="H13" s="3"/>
      <c r="I13" s="3"/>
      <c r="J13" s="3"/>
    </row>
    <row r="14" customFormat="false" ht="15" hidden="false" customHeight="false" outlineLevel="0" collapsed="false">
      <c r="A14" s="3" t="s">
        <v>9</v>
      </c>
      <c r="B14" s="15" t="n">
        <v>0.5</v>
      </c>
      <c r="C14" s="23" t="s">
        <v>170</v>
      </c>
      <c r="D14" s="21" t="n">
        <v>0.9</v>
      </c>
      <c r="E14" s="21" t="n">
        <v>0.75</v>
      </c>
      <c r="F14" s="18" t="s">
        <v>174</v>
      </c>
      <c r="G14" s="3"/>
      <c r="H14" s="3"/>
      <c r="I14" s="3"/>
      <c r="J14" s="3"/>
    </row>
    <row r="15" customFormat="false" ht="15" hidden="false" customHeight="false" outlineLevel="0" collapsed="false">
      <c r="A15" s="3" t="s">
        <v>117</v>
      </c>
      <c r="B15" s="14" t="n">
        <v>60</v>
      </c>
      <c r="C15" s="23" t="s">
        <v>170</v>
      </c>
      <c r="D15" s="21" t="n">
        <v>0.9</v>
      </c>
      <c r="E15" s="21" t="n">
        <v>0.75</v>
      </c>
      <c r="F15" s="18" t="s">
        <v>175</v>
      </c>
      <c r="G15" s="3"/>
      <c r="H15" s="3"/>
      <c r="I15" s="3"/>
      <c r="J15" s="3"/>
    </row>
    <row r="16" customFormat="false" ht="15" hidden="false" customHeight="false" outlineLevel="0" collapsed="false">
      <c r="A16" s="3" t="s">
        <v>176</v>
      </c>
      <c r="B16" s="15" t="n">
        <v>0.4</v>
      </c>
      <c r="C16" s="23" t="s">
        <v>177</v>
      </c>
      <c r="D16" s="21" t="n">
        <v>1.1</v>
      </c>
      <c r="E16" s="21" t="n">
        <v>1.25</v>
      </c>
      <c r="F16" s="18" t="s">
        <v>178</v>
      </c>
      <c r="G16" s="3"/>
      <c r="H16" s="3"/>
      <c r="I16" s="3"/>
      <c r="J16" s="3"/>
    </row>
    <row r="17" customFormat="false" ht="15" hidden="false" customHeight="false" outlineLevel="0" collapsed="false">
      <c r="A17" s="3" t="s">
        <v>179</v>
      </c>
      <c r="B17" s="15" t="n">
        <v>0.2</v>
      </c>
      <c r="C17" s="23" t="s">
        <v>170</v>
      </c>
      <c r="D17" s="21" t="n">
        <v>0.9</v>
      </c>
      <c r="E17" s="21" t="n">
        <v>0.75</v>
      </c>
      <c r="F17" s="18" t="s">
        <v>180</v>
      </c>
      <c r="G17" s="3"/>
      <c r="H17" s="3"/>
      <c r="I17" s="3"/>
      <c r="J17" s="3"/>
    </row>
    <row r="18" customFormat="false" ht="15" hidden="false" customHeight="false" outlineLevel="0" collapsed="false">
      <c r="A18" s="3" t="s">
        <v>14</v>
      </c>
      <c r="B18" s="15" t="n">
        <v>0.03</v>
      </c>
      <c r="C18" s="23" t="s">
        <v>177</v>
      </c>
      <c r="D18" s="21" t="n">
        <v>1.5</v>
      </c>
      <c r="E18" s="21" t="n">
        <v>2</v>
      </c>
      <c r="F18" s="18" t="s">
        <v>181</v>
      </c>
      <c r="G18" s="3"/>
      <c r="H18" s="3"/>
      <c r="I18" s="3"/>
      <c r="J18" s="3"/>
    </row>
    <row r="19" customFormat="false" ht="15" hidden="false" customHeight="false" outlineLevel="0" collapsed="false">
      <c r="A19" s="3" t="s">
        <v>115</v>
      </c>
      <c r="B19" s="15" t="n">
        <v>0.95</v>
      </c>
      <c r="C19" s="23" t="s">
        <v>170</v>
      </c>
      <c r="D19" s="21" t="n">
        <v>0.97</v>
      </c>
      <c r="E19" s="21" t="n">
        <v>0.94</v>
      </c>
      <c r="F19" s="18" t="s">
        <v>182</v>
      </c>
      <c r="G19" s="3"/>
      <c r="H19" s="3"/>
      <c r="I19" s="3"/>
      <c r="J19" s="3"/>
    </row>
    <row r="20" customFormat="false" ht="15" hidden="false" customHeight="false" outlineLevel="0" collapsed="false">
      <c r="A20" s="3" t="s">
        <v>16</v>
      </c>
      <c r="B20" s="15" t="n">
        <v>0.9</v>
      </c>
      <c r="C20" s="23" t="s">
        <v>170</v>
      </c>
      <c r="D20" s="21" t="n">
        <v>0.97</v>
      </c>
      <c r="E20" s="21" t="n">
        <v>0.94</v>
      </c>
      <c r="F20" s="18" t="s">
        <v>183</v>
      </c>
      <c r="G20" s="3"/>
      <c r="H20" s="3"/>
      <c r="I20" s="3"/>
      <c r="J20" s="3"/>
    </row>
    <row r="21" customFormat="false" ht="15" hidden="false" customHeight="false" outlineLevel="0" collapsed="false">
      <c r="A21" s="3" t="s">
        <v>11</v>
      </c>
      <c r="B21" s="15" t="n">
        <v>0.8</v>
      </c>
      <c r="C21" s="23" t="s">
        <v>170</v>
      </c>
      <c r="D21" s="21" t="n">
        <v>0.95</v>
      </c>
      <c r="E21" s="21" t="n">
        <v>0.9</v>
      </c>
      <c r="F21" s="18" t="s">
        <v>184</v>
      </c>
      <c r="G21" s="3"/>
      <c r="H21" s="3"/>
      <c r="I21" s="3"/>
      <c r="J21" s="3"/>
    </row>
    <row r="22" customFormat="false" ht="15" hidden="false" customHeight="false" outlineLevel="0" collapsed="false">
      <c r="A22" s="3" t="s">
        <v>17</v>
      </c>
      <c r="B22" s="15" t="n">
        <v>0.02</v>
      </c>
      <c r="C22" s="23" t="s">
        <v>177</v>
      </c>
      <c r="D22" s="21" t="n">
        <v>1.5</v>
      </c>
      <c r="E22" s="21" t="n">
        <v>2</v>
      </c>
      <c r="F22" s="18" t="s">
        <v>185</v>
      </c>
      <c r="G22" s="3"/>
      <c r="H22" s="3"/>
      <c r="I22" s="3"/>
      <c r="J22" s="3"/>
    </row>
    <row r="23" customFormat="false" ht="15" hidden="false" customHeight="false" outlineLevel="0" collapsed="false">
      <c r="A23" s="3" t="s">
        <v>19</v>
      </c>
      <c r="B23" s="15" t="n">
        <v>0.03</v>
      </c>
      <c r="C23" s="23" t="s">
        <v>177</v>
      </c>
      <c r="D23" s="21" t="n">
        <v>1.5</v>
      </c>
      <c r="E23" s="21" t="n">
        <v>2</v>
      </c>
      <c r="F23" s="18" t="s">
        <v>186</v>
      </c>
      <c r="G23" s="3"/>
      <c r="H23" s="3"/>
      <c r="I23" s="3"/>
      <c r="J23" s="3"/>
    </row>
    <row r="24" customFormat="false" ht="15" hidden="false" customHeight="false" outlineLevel="0" collapsed="false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customFormat="false" ht="15" hidden="false" customHeight="false" outlineLevel="0" collapsed="false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customFormat="false" ht="15" hidden="false" customHeight="false" outlineLevel="0" collapsed="false">
      <c r="A26" s="10" t="s">
        <v>187</v>
      </c>
      <c r="B26" s="10"/>
      <c r="C26" s="10"/>
      <c r="D26" s="10"/>
      <c r="E26" s="10"/>
      <c r="F26" s="10"/>
      <c r="G26" s="10"/>
      <c r="H26" s="10"/>
      <c r="I26" s="10"/>
      <c r="J26" s="10"/>
    </row>
    <row r="27" customFormat="false" ht="27.75" hidden="false" customHeight="true" outlineLevel="0" collapsed="false">
      <c r="A27" s="25" t="s">
        <v>188</v>
      </c>
      <c r="B27" s="25"/>
      <c r="C27" s="25"/>
      <c r="D27" s="25"/>
      <c r="E27" s="25"/>
      <c r="F27" s="25"/>
      <c r="G27" s="25"/>
      <c r="H27" s="25"/>
      <c r="I27" s="3"/>
      <c r="J27" s="3"/>
    </row>
    <row r="28" customFormat="false" ht="27.75" hidden="false" customHeight="true" outlineLevel="0" collapsed="false">
      <c r="A28" s="25" t="s">
        <v>189</v>
      </c>
      <c r="B28" s="25"/>
      <c r="C28" s="25"/>
      <c r="D28" s="25"/>
      <c r="E28" s="25"/>
      <c r="F28" s="25"/>
      <c r="G28" s="25"/>
      <c r="H28" s="25"/>
      <c r="I28" s="3"/>
      <c r="J28" s="3"/>
    </row>
    <row r="29" customFormat="false" ht="27.75" hidden="false" customHeight="true" outlineLevel="0" collapsed="false">
      <c r="A29" s="25" t="s">
        <v>190</v>
      </c>
      <c r="B29" s="25"/>
      <c r="C29" s="25"/>
      <c r="D29" s="25"/>
      <c r="E29" s="25"/>
      <c r="F29" s="25"/>
      <c r="G29" s="25"/>
      <c r="H29" s="25"/>
      <c r="I29" s="3"/>
      <c r="J29" s="3"/>
    </row>
    <row r="30" customFormat="false" ht="27.75" hidden="false" customHeight="true" outlineLevel="0" collapsed="false">
      <c r="A30" s="25" t="s">
        <v>191</v>
      </c>
      <c r="B30" s="25"/>
      <c r="C30" s="25"/>
      <c r="D30" s="25"/>
      <c r="E30" s="25"/>
      <c r="F30" s="25"/>
      <c r="G30" s="25"/>
      <c r="H30" s="25"/>
      <c r="I30" s="3"/>
      <c r="J30" s="3"/>
    </row>
    <row r="31" customFormat="false" ht="27.75" hidden="false" customHeight="true" outlineLevel="0" collapsed="false">
      <c r="A31" s="25" t="s">
        <v>192</v>
      </c>
      <c r="B31" s="25"/>
      <c r="C31" s="25"/>
      <c r="D31" s="25"/>
      <c r="E31" s="25"/>
      <c r="F31" s="25"/>
      <c r="G31" s="25"/>
      <c r="H31" s="25"/>
      <c r="I31" s="3"/>
      <c r="J31" s="3"/>
    </row>
  </sheetData>
  <mergeCells count="10">
    <mergeCell ref="A1:J1"/>
    <mergeCell ref="A2:J2"/>
    <mergeCell ref="A4:J4"/>
    <mergeCell ref="A10:J10"/>
    <mergeCell ref="A26:J26"/>
    <mergeCell ref="A27:H27"/>
    <mergeCell ref="A28:H28"/>
    <mergeCell ref="A29:H29"/>
    <mergeCell ref="A30:H30"/>
    <mergeCell ref="A31:H31"/>
  </mergeCells>
  <printOptions headings="false" gridLines="false" gridLinesSet="true" horizontalCentered="false" verticalCentered="false"/>
  <pageMargins left="0.3" right="0.3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2026-09-09T00:15:44Z</dcterms:created>
  <dc:creator>TidyOps</dc:creator>
  <dc:description>TPL-BIZ-004, Version 1.0, September 2026</dc:description>
  <dc:language>en-US</dc:language>
  <cp:lastModifiedBy/>
  <dcterms:modified xsi:type="dcterms:W3CDTF">2026-09-09T00:15:44Z</dcterms:modified>
  <cp:revision>0</cp:revision>
  <dc:subject>Cleaning business KPI dashboard and management tracker</dc:subject>
  <dc:title>TidyOps Cleaning Business KPI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