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timate Calculator" sheetId="1" state="visible" r:id="rId1"/>
    <sheet xmlns:r="http://schemas.openxmlformats.org/officeDocument/2006/relationships" name="Service Menu" sheetId="2" state="visible" r:id="rId2"/>
    <sheet xmlns:r="http://schemas.openxmlformats.org/officeDocument/2006/relationships" name="Printable Estimate" sheetId="3" state="visible" r:id="rId3"/>
    <sheet xmlns:r="http://schemas.openxmlformats.org/officeDocument/2006/relationships" name="Instructions" sheetId="4" state="visible" r:id="rId4"/>
  </sheets>
  <definedNames>
    <definedName name="_xlnm.Print_Area" localSheetId="2">'Printable Estimate'!$B$1:$G$56</definedName>
  </definedNames>
  <calcPr calcId="124519" calcMode="auto" fullCalcOnLoad="1" forceFullCalc="1"/>
</workbook>
</file>

<file path=xl/styles.xml><?xml version="1.0" encoding="utf-8"?>
<styleSheet xmlns="http://schemas.openxmlformats.org/spreadsheetml/2006/main">
  <numFmts count="3">
    <numFmt numFmtId="164" formatCode="mm/dd/yyyy"/>
    <numFmt numFmtId="165" formatCode="$#,##0.00;[Red]($#,##0.00);-"/>
    <numFmt numFmtId="166" formatCode="0.0%"/>
  </numFmts>
  <fonts count="14">
    <font>
      <name val="Calibri"/>
      <family val="2"/>
      <color theme="1"/>
      <sz val="11"/>
      <scheme val="minor"/>
    </font>
    <font>
      <b val="1"/>
      <color rgb="00FFFFFF"/>
      <sz val="16"/>
    </font>
    <font>
      <b val="1"/>
      <color rgb="00666666"/>
    </font>
    <font>
      <color rgb="00666666"/>
    </font>
    <font>
      <b val="1"/>
      <color rgb="00FFFFFF"/>
      <sz val="11"/>
    </font>
    <font>
      <color rgb="000000FF"/>
    </font>
    <font>
      <color rgb="00000000"/>
    </font>
    <font>
      <color rgb="00008000"/>
    </font>
    <font>
      <i val="1"/>
      <color rgb="00666666"/>
    </font>
    <font>
      <b val="1"/>
      <color rgb="00FFFFFF"/>
    </font>
    <font>
      <b val="1"/>
      <color rgb="00000000"/>
    </font>
    <font>
      <b val="1"/>
      <color rgb="00008000"/>
      <sz val="13"/>
    </font>
    <font>
      <b val="1"/>
      <color rgb="00008000"/>
      <sz val="14"/>
    </font>
    <font>
      <color rgb="00666666"/>
      <sz val="8"/>
    </font>
  </fonts>
  <fills count="9">
    <fill>
      <patternFill/>
    </fill>
    <fill>
      <patternFill patternType="gray125"/>
    </fill>
    <fill>
      <patternFill patternType="solid">
        <fgColor rgb="0017324D"/>
      </patternFill>
    </fill>
    <fill>
      <patternFill patternType="solid">
        <fgColor rgb="002F75B5"/>
      </patternFill>
    </fill>
    <fill>
      <patternFill patternType="solid">
        <fgColor rgb="00D9EAF7"/>
      </patternFill>
    </fill>
    <fill>
      <patternFill patternType="solid">
        <fgColor rgb="00FCE4D6"/>
      </patternFill>
    </fill>
    <fill>
      <patternFill patternType="solid">
        <fgColor rgb="00F4CCCC"/>
      </patternFill>
    </fill>
    <fill>
      <patternFill patternType="solid">
        <fgColor rgb="00E2F0D9"/>
      </patternFill>
    </fill>
    <fill>
      <patternFill patternType="solid">
        <fgColor rgb="00DDEBF7"/>
      </patternFill>
    </fill>
  </fills>
  <borders count="3">
    <border>
      <left/>
      <right/>
      <top/>
      <bottom/>
      <diagonal/>
    </border>
    <border>
      <bottom style="thin">
        <color rgb="00D9D9D9"/>
      </bottom>
    </border>
    <border>
      <left/>
      <right/>
      <top/>
      <bottom style="thin">
        <color rgb="00D9D9D9"/>
      </bottom>
      <diagonal/>
    </border>
  </borders>
  <cellStyleXfs count="1">
    <xf numFmtId="0" fontId="0" fillId="0" borderId="0"/>
  </cellStyleXfs>
  <cellXfs count="56">
    <xf numFmtId="0" fontId="0" fillId="0" borderId="0" pivotButton="0" quotePrefix="0" xfId="0"/>
    <xf numFmtId="0" fontId="1" fillId="2" borderId="0" applyAlignment="1" pivotButton="0" quotePrefix="0" xfId="0">
      <alignment vertical="center"/>
    </xf>
    <xf numFmtId="0" fontId="8" fillId="0" borderId="0" pivotButton="0" quotePrefix="0" xfId="0"/>
    <xf numFmtId="0" fontId="4" fillId="3" borderId="0" applyAlignment="1" pivotButton="0" quotePrefix="0" xfId="0">
      <alignment vertical="center"/>
    </xf>
    <xf numFmtId="0" fontId="2" fillId="0" borderId="0" applyAlignment="1" pivotButton="0" quotePrefix="0" xfId="0">
      <alignment vertical="center"/>
    </xf>
    <xf numFmtId="0" fontId="5" fillId="4" borderId="1" pivotButton="0" quotePrefix="0" xfId="0"/>
    <xf numFmtId="164" fontId="5" fillId="4" borderId="1" pivotButton="0" quotePrefix="0" xfId="0"/>
    <xf numFmtId="164" fontId="6" fillId="0" borderId="0" pivotButton="0" quotePrefix="0" xfId="0"/>
    <xf numFmtId="1" fontId="5" fillId="4" borderId="1" pivotButton="0" quotePrefix="0" xfId="0"/>
    <xf numFmtId="165" fontId="5" fillId="4" borderId="1" pivotButton="0" quotePrefix="0" xfId="0"/>
    <xf numFmtId="0" fontId="3" fillId="0" borderId="0" applyAlignment="1" pivotButton="0" quotePrefix="0" xfId="0">
      <alignment vertical="center"/>
    </xf>
    <xf numFmtId="165" fontId="6" fillId="0" borderId="0" pivotButton="0" quotePrefix="0" xfId="0"/>
    <xf numFmtId="166" fontId="6" fillId="0" borderId="0" pivotButton="0" quotePrefix="0" xfId="0"/>
    <xf numFmtId="1" fontId="6" fillId="0" borderId="0" pivotButton="0" quotePrefix="0" xfId="0"/>
    <xf numFmtId="0" fontId="9" fillId="2" borderId="0" pivotButton="0" quotePrefix="0" xfId="0"/>
    <xf numFmtId="0" fontId="7" fillId="0" borderId="0" pivotButton="0" quotePrefix="0" xfId="0"/>
    <xf numFmtId="165" fontId="7" fillId="0" borderId="0" pivotButton="0" quotePrefix="0" xfId="0"/>
    <xf numFmtId="165" fontId="10" fillId="7" borderId="0" pivotButton="0" quotePrefix="0" xfId="0"/>
    <xf numFmtId="166" fontId="5" fillId="4" borderId="1" pivotButton="0" quotePrefix="0" xfId="0"/>
    <xf numFmtId="2" fontId="5" fillId="4" borderId="1" pivotButton="0" quotePrefix="0" xfId="0"/>
    <xf numFmtId="165" fontId="10" fillId="8" borderId="0" pivotButton="0" quotePrefix="0" xfId="0"/>
    <xf numFmtId="166" fontId="10" fillId="8" borderId="0" pivotButton="0" quotePrefix="0" xfId="0"/>
    <xf numFmtId="166" fontId="7" fillId="0" borderId="0" pivotButton="0" quotePrefix="0" xfId="0"/>
    <xf numFmtId="0" fontId="10" fillId="5" borderId="0" applyAlignment="1" pivotButton="0" quotePrefix="0" xfId="0">
      <alignment wrapText="1"/>
    </xf>
    <xf numFmtId="0" fontId="5" fillId="4" borderId="1" applyAlignment="1" pivotButton="0" quotePrefix="0" xfId="0">
      <alignment vertical="top" wrapText="1"/>
    </xf>
    <xf numFmtId="0" fontId="5" fillId="5" borderId="1" pivotButton="0" quotePrefix="0" xfId="0"/>
    <xf numFmtId="0" fontId="8" fillId="0" borderId="0" applyAlignment="1" pivotButton="0" quotePrefix="0" xfId="0">
      <alignment wrapText="1"/>
    </xf>
    <xf numFmtId="0" fontId="9" fillId="2" borderId="0" applyAlignment="1" pivotButton="0" quotePrefix="0" xfId="0">
      <alignment horizontal="center" wrapText="1"/>
    </xf>
    <xf numFmtId="0" fontId="11" fillId="0" borderId="0" pivotButton="0" quotePrefix="0" xfId="0"/>
    <xf numFmtId="164" fontId="7" fillId="0" borderId="0" pivotButton="0" quotePrefix="0" xfId="0"/>
    <xf numFmtId="165" fontId="12" fillId="7" borderId="0" pivotButton="0" quotePrefix="0" xfId="0"/>
    <xf numFmtId="1" fontId="7" fillId="0" borderId="0" pivotButton="0" quotePrefix="0" xfId="0"/>
    <xf numFmtId="0" fontId="7" fillId="0" borderId="0" applyAlignment="1" pivotButton="0" quotePrefix="0" xfId="0">
      <alignment vertical="top" wrapText="1"/>
    </xf>
    <xf numFmtId="0" fontId="13" fillId="0" borderId="0" applyAlignment="1" pivotButton="0" quotePrefix="0" xfId="0">
      <alignment vertical="top" wrapText="1"/>
    </xf>
    <xf numFmtId="0" fontId="13" fillId="0" borderId="0" pivotButton="0" quotePrefix="0" xfId="0"/>
    <xf numFmtId="0" fontId="3" fillId="0" borderId="0" pivotButton="0" quotePrefix="0" xfId="0"/>
    <xf numFmtId="0" fontId="0" fillId="0" borderId="0" applyAlignment="1" pivotButton="0" quotePrefix="0" xfId="0">
      <alignment vertical="top" wrapText="1"/>
    </xf>
    <xf numFmtId="0" fontId="5" fillId="4" borderId="0" pivotButton="0" quotePrefix="0" xfId="0"/>
    <xf numFmtId="0" fontId="6" fillId="0" borderId="0" pivotButton="0" quotePrefix="0" xfId="0"/>
    <xf numFmtId="0" fontId="0" fillId="5" borderId="0" pivotButton="0" quotePrefix="0" xfId="0"/>
    <xf numFmtId="0" fontId="0" fillId="6" borderId="0" pivotButton="0" quotePrefix="0" xfId="0"/>
    <xf numFmtId="0" fontId="0" fillId="0" borderId="0" applyAlignment="1" pivotButton="0" quotePrefix="0" xfId="0">
      <alignment wrapText="1"/>
    </xf>
    <xf numFmtId="164" fontId="5" fillId="4" borderId="1" pivotButton="0" quotePrefix="0" xfId="0"/>
    <xf numFmtId="164" fontId="6" fillId="0" borderId="0" pivotButton="0" quotePrefix="0" xfId="0"/>
    <xf numFmtId="165" fontId="5" fillId="4" borderId="1" pivotButton="0" quotePrefix="0" xfId="0"/>
    <xf numFmtId="165" fontId="6" fillId="0" borderId="0" pivotButton="0" quotePrefix="0" xfId="0"/>
    <xf numFmtId="166" fontId="6" fillId="0" borderId="0" pivotButton="0" quotePrefix="0" xfId="0"/>
    <xf numFmtId="165" fontId="7" fillId="0" borderId="0" pivotButton="0" quotePrefix="0" xfId="0"/>
    <xf numFmtId="165" fontId="10" fillId="7" borderId="0" pivotButton="0" quotePrefix="0" xfId="0"/>
    <xf numFmtId="166" fontId="5" fillId="4" borderId="1" pivotButton="0" quotePrefix="0" xfId="0"/>
    <xf numFmtId="165" fontId="10" fillId="8" borderId="0" pivotButton="0" quotePrefix="0" xfId="0"/>
    <xf numFmtId="166" fontId="10" fillId="8" borderId="0" pivotButton="0" quotePrefix="0" xfId="0"/>
    <xf numFmtId="166" fontId="7" fillId="0" borderId="0" pivotButton="0" quotePrefix="0" xfId="0"/>
    <xf numFmtId="0" fontId="0" fillId="0" borderId="2" pivotButton="0" quotePrefix="0" xfId="0"/>
    <xf numFmtId="164" fontId="7" fillId="0" borderId="0" pivotButton="0" quotePrefix="0" xfId="0"/>
    <xf numFmtId="165" fontId="12" fillId="7" borderId="0" pivotButton="0" quotePrefix="0" xfId="0"/>
  </cellXfs>
  <cellStyles count="1">
    <cellStyle name="Normal" xfId="0" builtinId="0" hidden="0"/>
  </cellStyles>
  <dxfs count="1">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F75B5"/>
    <outlinePr summaryBelow="1" summaryRight="1"/>
    <pageSetUpPr fitToPage="1"/>
  </sheetPr>
  <dimension ref="A1:H79"/>
  <sheetViews>
    <sheetView showGridLines="0" workbookViewId="0">
      <pane ySplit="5" topLeftCell="A6" activePane="bottomLeft" state="frozen"/>
      <selection pane="bottomLeft" activeCell="A1" sqref="A1"/>
    </sheetView>
  </sheetViews>
  <sheetFormatPr baseColWidth="8" defaultRowHeight="15"/>
  <cols>
    <col width="4" customWidth="1" min="1" max="1"/>
    <col width="24" customWidth="1" min="2" max="2"/>
    <col width="20" customWidth="1" min="3" max="3"/>
    <col width="18" customWidth="1" min="4" max="4"/>
    <col width="20" customWidth="1" min="5" max="5"/>
    <col width="18" customWidth="1" min="6" max="6"/>
    <col width="21" customWidth="1" min="7" max="7"/>
    <col width="18" customWidth="1" min="8" max="8"/>
  </cols>
  <sheetData>
    <row r="1" ht="28" customHeight="1">
      <c r="A1" s="1" t="inlineStr">
        <is>
          <t>House Cleaning Estimate Calculator</t>
        </is>
      </c>
    </row>
    <row r="3">
      <c r="A3" s="2" t="inlineStr">
        <is>
          <t>Blue cells are editable. Calculated cells update automatically.</t>
        </is>
      </c>
    </row>
    <row r="5" ht="20" customHeight="1">
      <c r="A5" s="3" t="inlineStr">
        <is>
          <t>Company &amp; Estimate Details</t>
        </is>
      </c>
    </row>
    <row r="6">
      <c r="B6" s="4" t="inlineStr">
        <is>
          <t>Company Name</t>
        </is>
      </c>
      <c r="C6" s="5" t="inlineStr">
        <is>
          <t>[Your Company Name]</t>
        </is>
      </c>
      <c r="E6" s="4" t="inlineStr">
        <is>
          <t>Estimate #</t>
        </is>
      </c>
      <c r="F6" s="5" t="inlineStr">
        <is>
          <t>EST-0001</t>
        </is>
      </c>
    </row>
    <row r="7">
      <c r="B7" s="4" t="inlineStr">
        <is>
          <t>Phone</t>
        </is>
      </c>
      <c r="C7" s="5" t="inlineStr"/>
      <c r="E7" s="4" t="inlineStr">
        <is>
          <t>Estimate Date</t>
        </is>
      </c>
      <c r="F7" s="42" t="n">
        <v>46273</v>
      </c>
    </row>
    <row r="8">
      <c r="B8" s="4" t="inlineStr">
        <is>
          <t>Email</t>
        </is>
      </c>
      <c r="C8" s="5" t="inlineStr"/>
      <c r="E8" s="4" t="inlineStr">
        <is>
          <t>Valid Until</t>
        </is>
      </c>
      <c r="F8" s="43">
        <f>F7+'Service Menu'!$B$42</f>
        <v/>
      </c>
    </row>
    <row r="10" ht="20" customHeight="1">
      <c r="A10" s="3" t="inlineStr">
        <is>
          <t>Customer &amp; Property</t>
        </is>
      </c>
    </row>
    <row r="11">
      <c r="B11" s="4" t="inlineStr">
        <is>
          <t>Customer Name</t>
        </is>
      </c>
      <c r="C11" s="5" t="inlineStr"/>
      <c r="E11" s="4" t="inlineStr">
        <is>
          <t>Phone</t>
        </is>
      </c>
      <c r="F11" s="5" t="inlineStr"/>
    </row>
    <row r="12">
      <c r="B12" s="4" t="inlineStr">
        <is>
          <t>Email</t>
        </is>
      </c>
      <c r="C12" s="5" t="inlineStr"/>
      <c r="E12" s="4" t="inlineStr">
        <is>
          <t>Service Address</t>
        </is>
      </c>
      <c r="F12" s="5" t="inlineStr"/>
    </row>
    <row r="13">
      <c r="B13" s="4" t="inlineStr">
        <is>
          <t>City / State / ZIP</t>
        </is>
      </c>
      <c r="C13" s="5" t="inlineStr"/>
      <c r="E13" s="4" t="inlineStr">
        <is>
          <t>Property Type</t>
        </is>
      </c>
      <c r="F13" s="5" t="inlineStr">
        <is>
          <t>House</t>
        </is>
      </c>
    </row>
    <row r="14">
      <c r="B14" s="4" t="inlineStr">
        <is>
          <t>Square Footage</t>
        </is>
      </c>
      <c r="C14" s="8" t="n">
        <v>1500</v>
      </c>
      <c r="E14" s="4" t="inlineStr">
        <is>
          <t>Bedrooms</t>
        </is>
      </c>
      <c r="F14" s="8" t="n">
        <v>3</v>
      </c>
    </row>
    <row r="15">
      <c r="B15" s="4" t="inlineStr">
        <is>
          <t>Bathrooms</t>
        </is>
      </c>
      <c r="C15" s="8" t="n">
        <v>2</v>
      </c>
      <c r="E15" s="4" t="inlineStr">
        <is>
          <t>Floors / Levels</t>
        </is>
      </c>
      <c r="F15" s="8" t="n">
        <v>1</v>
      </c>
    </row>
    <row r="16">
      <c r="B16" s="4" t="inlineStr">
        <is>
          <t>Occupancy</t>
        </is>
      </c>
      <c r="C16" s="5" t="inlineStr">
        <is>
          <t>Occupied</t>
        </is>
      </c>
      <c r="E16" s="4" t="inlineStr">
        <is>
          <t>Pets</t>
        </is>
      </c>
      <c r="F16" s="5" t="inlineStr">
        <is>
          <t>No</t>
        </is>
      </c>
    </row>
    <row r="17">
      <c r="B17" s="4" t="inlineStr">
        <is>
          <t>Current Condition</t>
        </is>
      </c>
      <c r="C17" s="5" t="inlineStr">
        <is>
          <t>Average condition</t>
        </is>
      </c>
    </row>
    <row r="19" ht="20" customHeight="1">
      <c r="A19" s="3" t="inlineStr">
        <is>
          <t>Service Selection</t>
        </is>
      </c>
    </row>
    <row r="20">
      <c r="B20" s="4" t="inlineStr">
        <is>
          <t>Cleaning Type</t>
        </is>
      </c>
      <c r="C20" s="5" t="inlineStr">
        <is>
          <t>Standard Cleaning</t>
        </is>
      </c>
      <c r="E20" s="4" t="inlineStr">
        <is>
          <t>Frequency</t>
        </is>
      </c>
      <c r="F20" s="5" t="inlineStr">
        <is>
          <t>One-Time</t>
        </is>
      </c>
    </row>
    <row r="21">
      <c r="B21" s="4" t="inlineStr">
        <is>
          <t>Manual Base Price Override</t>
        </is>
      </c>
      <c r="C21" s="44" t="n">
        <v>0</v>
      </c>
      <c r="E21" s="4" t="inlineStr">
        <is>
          <t>Condition Adjustment</t>
        </is>
      </c>
      <c r="F21" s="44" t="n">
        <v>0</v>
      </c>
    </row>
    <row r="22">
      <c r="B22" s="4" t="inlineStr">
        <is>
          <t>Other Adjustment</t>
        </is>
      </c>
      <c r="C22" s="44" t="n">
        <v>0</v>
      </c>
      <c r="E22" s="4" t="inlineStr">
        <is>
          <t>Adjustment Notes</t>
        </is>
      </c>
      <c r="F22" s="5" t="inlineStr"/>
    </row>
    <row r="24" ht="20" customHeight="1">
      <c r="A24" s="3" t="inlineStr">
        <is>
          <t>Automatic Base Price Calculation</t>
        </is>
      </c>
    </row>
    <row r="25">
      <c r="B25" s="10" t="inlineStr">
        <is>
          <t>Configured Base Price</t>
        </is>
      </c>
      <c r="C25" s="45">
        <f>IFERROR(INDEX('Service Menu'!$C$7:$C$12,MATCH($C$20,'Service Menu'!$B$7:$B$12,0)),0)</f>
        <v/>
      </c>
      <c r="E25" s="10" t="inlineStr">
        <is>
          <t>Frequency Multiplier</t>
        </is>
      </c>
      <c r="F25" s="46">
        <f>IFERROR(INDEX('Service Menu'!$B$17:$B$21,MATCH($F$20,'Service Menu'!$A$17:$A$21,0)),1)</f>
        <v/>
      </c>
    </row>
    <row r="26">
      <c r="B26" s="10" t="inlineStr">
        <is>
          <t>Included Square Feet</t>
        </is>
      </c>
      <c r="C26" s="13">
        <f>IFERROR(INDEX('Service Menu'!$D$7:$D$12,MATCH($C$20,'Service Menu'!$B$7:$B$12,0)),0)</f>
        <v/>
      </c>
      <c r="E26" s="10" t="inlineStr">
        <is>
          <t>Calculated Base Before Frequency</t>
        </is>
      </c>
      <c r="F26" s="45">
        <f>IF($C$21&gt;0,$C$21,C25+C29+$F$21+$C$22)</f>
        <v/>
      </c>
    </row>
    <row r="27">
      <c r="B27" s="10" t="inlineStr">
        <is>
          <t>Extra Square Feet</t>
        </is>
      </c>
      <c r="C27" s="13">
        <f>MAX(0,$C$14-C26)</f>
        <v/>
      </c>
      <c r="E27" s="10" t="inlineStr">
        <is>
          <t>Base Service Price</t>
        </is>
      </c>
      <c r="F27" s="45">
        <f>F26*F25</f>
        <v/>
      </c>
    </row>
    <row r="28">
      <c r="B28" s="10" t="inlineStr">
        <is>
          <t>Extra Sq. Ft. Rate</t>
        </is>
      </c>
      <c r="C28" s="45">
        <f>IFERROR(INDEX('Service Menu'!$E$7:$E$12,MATCH($C$20,'Service Menu'!$B$7:$B$12,0)),0)</f>
        <v/>
      </c>
    </row>
    <row r="29">
      <c r="B29" s="10" t="inlineStr">
        <is>
          <t>Square Footage Adjustment</t>
        </is>
      </c>
      <c r="C29" s="45">
        <f>C27*C28</f>
        <v/>
      </c>
    </row>
    <row r="31" ht="20" customHeight="1">
      <c r="A31" s="3" t="inlineStr">
        <is>
          <t>Add-On Services</t>
        </is>
      </c>
    </row>
    <row r="32">
      <c r="B32" s="14" t="inlineStr">
        <is>
          <t>Add-On</t>
        </is>
      </c>
      <c r="C32" s="14" t="inlineStr">
        <is>
          <t>Qty</t>
        </is>
      </c>
      <c r="D32" s="14" t="inlineStr">
        <is>
          <t>Unit Price</t>
        </is>
      </c>
      <c r="E32" s="14" t="inlineStr">
        <is>
          <t>Amount</t>
        </is>
      </c>
    </row>
    <row r="33">
      <c r="B33" s="15">
        <f>'Service Menu'!A26</f>
        <v/>
      </c>
      <c r="C33" s="8">
        <f>'Service Menu'!D26</f>
        <v/>
      </c>
      <c r="D33" s="47">
        <f>'Service Menu'!C26</f>
        <v/>
      </c>
      <c r="E33" s="45">
        <f>C33*D33</f>
        <v/>
      </c>
    </row>
    <row r="34">
      <c r="B34" s="15">
        <f>'Service Menu'!A27</f>
        <v/>
      </c>
      <c r="C34" s="8">
        <f>'Service Menu'!D27</f>
        <v/>
      </c>
      <c r="D34" s="47">
        <f>'Service Menu'!C27</f>
        <v/>
      </c>
      <c r="E34" s="45">
        <f>C34*D34</f>
        <v/>
      </c>
    </row>
    <row r="35">
      <c r="B35" s="15">
        <f>'Service Menu'!A28</f>
        <v/>
      </c>
      <c r="C35" s="8">
        <f>'Service Menu'!D28</f>
        <v/>
      </c>
      <c r="D35" s="47">
        <f>'Service Menu'!C28</f>
        <v/>
      </c>
      <c r="E35" s="45">
        <f>C35*D35</f>
        <v/>
      </c>
    </row>
    <row r="36">
      <c r="B36" s="15">
        <f>'Service Menu'!A29</f>
        <v/>
      </c>
      <c r="C36" s="8">
        <f>'Service Menu'!D29</f>
        <v/>
      </c>
      <c r="D36" s="47">
        <f>'Service Menu'!C29</f>
        <v/>
      </c>
      <c r="E36" s="45">
        <f>C36*D36</f>
        <v/>
      </c>
    </row>
    <row r="37">
      <c r="B37" s="15">
        <f>'Service Menu'!A30</f>
        <v/>
      </c>
      <c r="C37" s="8">
        <f>'Service Menu'!D30</f>
        <v/>
      </c>
      <c r="D37" s="47">
        <f>'Service Menu'!C30</f>
        <v/>
      </c>
      <c r="E37" s="45">
        <f>C37*D37</f>
        <v/>
      </c>
    </row>
    <row r="38">
      <c r="B38" s="15">
        <f>'Service Menu'!A31</f>
        <v/>
      </c>
      <c r="C38" s="8">
        <f>'Service Menu'!D31</f>
        <v/>
      </c>
      <c r="D38" s="47">
        <f>'Service Menu'!C31</f>
        <v/>
      </c>
      <c r="E38" s="45">
        <f>C38*D38</f>
        <v/>
      </c>
    </row>
    <row r="39">
      <c r="B39" s="15">
        <f>'Service Menu'!A32</f>
        <v/>
      </c>
      <c r="C39" s="8">
        <f>'Service Menu'!D32</f>
        <v/>
      </c>
      <c r="D39" s="47">
        <f>'Service Menu'!C32</f>
        <v/>
      </c>
      <c r="E39" s="45">
        <f>C39*D39</f>
        <v/>
      </c>
    </row>
    <row r="40">
      <c r="B40" s="15">
        <f>'Service Menu'!A33</f>
        <v/>
      </c>
      <c r="C40" s="8">
        <f>'Service Menu'!D33</f>
        <v/>
      </c>
      <c r="D40" s="47">
        <f>'Service Menu'!C33</f>
        <v/>
      </c>
      <c r="E40" s="45">
        <f>C40*D40</f>
        <v/>
      </c>
    </row>
    <row r="41">
      <c r="B41" s="15">
        <f>'Service Menu'!A34</f>
        <v/>
      </c>
      <c r="C41" s="8">
        <f>'Service Menu'!D34</f>
        <v/>
      </c>
      <c r="D41" s="47">
        <f>'Service Menu'!C34</f>
        <v/>
      </c>
      <c r="E41" s="45">
        <f>C41*D41</f>
        <v/>
      </c>
    </row>
    <row r="42">
      <c r="B42" s="15">
        <f>'Service Menu'!A35</f>
        <v/>
      </c>
      <c r="C42" s="8">
        <f>'Service Menu'!D35</f>
        <v/>
      </c>
      <c r="D42" s="47">
        <f>'Service Menu'!C35</f>
        <v/>
      </c>
      <c r="E42" s="45">
        <f>C42*D42</f>
        <v/>
      </c>
    </row>
    <row r="43">
      <c r="B43" s="15">
        <f>'Service Menu'!A36</f>
        <v/>
      </c>
      <c r="C43" s="8">
        <f>'Service Menu'!D36</f>
        <v/>
      </c>
      <c r="D43" s="47">
        <f>'Service Menu'!C36</f>
        <v/>
      </c>
      <c r="E43" s="45">
        <f>C43*D43</f>
        <v/>
      </c>
    </row>
    <row r="44">
      <c r="B44" s="15">
        <f>'Service Menu'!A37</f>
        <v/>
      </c>
      <c r="C44" s="8">
        <f>'Service Menu'!D37</f>
        <v/>
      </c>
      <c r="D44" s="47">
        <f>'Service Menu'!C37</f>
        <v/>
      </c>
      <c r="E44" s="45">
        <f>C44*D44</f>
        <v/>
      </c>
    </row>
    <row r="46">
      <c r="B46" s="4" t="inlineStr">
        <is>
          <t>Add-On Total</t>
        </is>
      </c>
      <c r="E46" s="48">
        <f>SUM(E33:E44)</f>
        <v/>
      </c>
    </row>
    <row r="48" ht="20" customHeight="1">
      <c r="A48" s="3" t="inlineStr">
        <is>
          <t>Estimate Total</t>
        </is>
      </c>
    </row>
    <row r="49">
      <c r="B49" s="10" t="inlineStr">
        <is>
          <t>Base Service</t>
        </is>
      </c>
      <c r="C49" s="45">
        <f>F27</f>
        <v/>
      </c>
    </row>
    <row r="50">
      <c r="B50" s="10" t="inlineStr">
        <is>
          <t>Add-On Services</t>
        </is>
      </c>
      <c r="C50" s="45">
        <f>E46</f>
        <v/>
      </c>
    </row>
    <row r="51">
      <c r="B51" s="10" t="inlineStr">
        <is>
          <t>Subtotal Before Discount</t>
        </is>
      </c>
      <c r="C51" s="45">
        <f>SUM(C49:C50)</f>
        <v/>
      </c>
    </row>
    <row r="52">
      <c r="B52" s="10" t="inlineStr">
        <is>
          <t>Discount %</t>
        </is>
      </c>
      <c r="C52" s="49" t="n">
        <v>0</v>
      </c>
    </row>
    <row r="53">
      <c r="B53" s="10" t="inlineStr">
        <is>
          <t>Discount Amount</t>
        </is>
      </c>
      <c r="C53" s="45">
        <f>C51*C52</f>
        <v/>
      </c>
    </row>
    <row r="54">
      <c r="B54" s="10" t="inlineStr">
        <is>
          <t>Tax Rate</t>
        </is>
      </c>
      <c r="C54" s="46">
        <f>'Service Menu'!B41</f>
        <v/>
      </c>
    </row>
    <row r="55">
      <c r="B55" s="10" t="inlineStr">
        <is>
          <t>Tax</t>
        </is>
      </c>
      <c r="C55" s="45">
        <f>(C51-C53)*C54</f>
        <v/>
      </c>
    </row>
    <row r="56">
      <c r="B56" s="4" t="inlineStr">
        <is>
          <t>ESTIMATED TOTAL</t>
        </is>
      </c>
      <c r="C56" s="48">
        <f>C51-C53+C55</f>
        <v/>
      </c>
    </row>
    <row r="58" ht="20" customHeight="1">
      <c r="A58" s="3" t="inlineStr">
        <is>
          <t>Labor &amp; Profitability Check</t>
        </is>
      </c>
    </row>
    <row r="59">
      <c r="B59" s="10" t="inlineStr">
        <is>
          <t>Estimated Labor Hours</t>
        </is>
      </c>
      <c r="C59" s="19" t="n">
        <v>3</v>
      </c>
      <c r="E59" s="10" t="inlineStr">
        <is>
          <t>Revenue / Labor Hour</t>
        </is>
      </c>
      <c r="F59" s="50">
        <f>IF(C59=0,0,C56/C59)</f>
        <v/>
      </c>
    </row>
    <row r="60">
      <c r="B60" s="10" t="inlineStr">
        <is>
          <t>Number of Cleaners</t>
        </is>
      </c>
      <c r="C60" s="8" t="n">
        <v>1</v>
      </c>
      <c r="E60" s="10" t="inlineStr">
        <is>
          <t>Total Direct Labor Cost</t>
        </is>
      </c>
      <c r="F60" s="45">
        <f>C59*C61</f>
        <v/>
      </c>
    </row>
    <row r="61">
      <c r="B61" s="10" t="inlineStr">
        <is>
          <t>Direct Labor Cost / Hour</t>
        </is>
      </c>
      <c r="C61" s="47">
        <f>'Service Menu'!B45</f>
        <v/>
      </c>
      <c r="E61" s="10" t="inlineStr">
        <is>
          <t>Total Direct Cost</t>
        </is>
      </c>
      <c r="F61" s="45">
        <f>SUM(F60,C62,C63)</f>
        <v/>
      </c>
    </row>
    <row r="62">
      <c r="B62" s="10" t="inlineStr">
        <is>
          <t>Supplies Cost</t>
        </is>
      </c>
      <c r="C62" s="47">
        <f>'Service Menu'!B46</f>
        <v/>
      </c>
      <c r="E62" s="10" t="inlineStr">
        <is>
          <t>Contribution Profit</t>
        </is>
      </c>
      <c r="F62" s="45">
        <f>C56-F61</f>
        <v/>
      </c>
    </row>
    <row r="63">
      <c r="B63" s="10" t="inlineStr">
        <is>
          <t>Travel / Other Direct Cost</t>
        </is>
      </c>
      <c r="C63" s="47">
        <f>'Service Menu'!B47</f>
        <v/>
      </c>
      <c r="E63" s="10" t="inlineStr">
        <is>
          <t>Contribution Margin</t>
        </is>
      </c>
      <c r="F63" s="51">
        <f>IF(C56=0,0,F62/C56)</f>
        <v/>
      </c>
    </row>
    <row r="64">
      <c r="E64" s="10" t="inlineStr">
        <is>
          <t>Target Rev / Labor Hr</t>
        </is>
      </c>
      <c r="F64" s="47">
        <f>'Service Menu'!B43</f>
        <v/>
      </c>
    </row>
    <row r="65">
      <c r="E65" s="10" t="inlineStr">
        <is>
          <t>Target Contribution Margin</t>
        </is>
      </c>
      <c r="F65" s="52">
        <f>'Service Menu'!B44</f>
        <v/>
      </c>
    </row>
    <row r="67">
      <c r="B67" s="4" t="inlineStr">
        <is>
          <t>Pricing Check</t>
        </is>
      </c>
      <c r="C67" s="23">
        <f>IF(F59&lt;F64,"Revenue per labor hour is below target",IF(F63&lt;F65,"Contribution margin is below target","Pricing meets configured targets"))</f>
        <v/>
      </c>
    </row>
    <row r="70" ht="20" customHeight="1">
      <c r="A70" s="3" t="inlineStr">
        <is>
          <t>Notes &amp; Terms</t>
        </is>
      </c>
    </row>
    <row r="71">
      <c r="B71" s="4" t="inlineStr">
        <is>
          <t>Special Instructions</t>
        </is>
      </c>
      <c r="C71" s="24" t="inlineStr"/>
    </row>
    <row r="72"/>
    <row r="73">
      <c r="C73" s="53" t="n"/>
      <c r="D73" s="53" t="n"/>
      <c r="E73" s="53" t="n"/>
      <c r="F73" s="53" t="n"/>
      <c r="G73" s="53" t="n"/>
      <c r="H73" s="53" t="n"/>
    </row>
    <row r="75">
      <c r="B75" s="4" t="inlineStr">
        <is>
          <t>Payment Terms</t>
        </is>
      </c>
      <c r="C75" s="5" t="inlineStr">
        <is>
          <t>Payment due according to company policy.</t>
        </is>
      </c>
      <c r="D75" s="53" t="n"/>
      <c r="E75" s="53" t="n"/>
      <c r="F75" s="53" t="n"/>
      <c r="G75" s="53" t="n"/>
      <c r="H75" s="53" t="n"/>
    </row>
    <row r="76">
      <c r="B76" s="4" t="inlineStr">
        <is>
          <t>Cancellation Policy</t>
        </is>
      </c>
      <c r="C76" s="25" t="inlineStr">
        <is>
          <t>Customize before sending.</t>
        </is>
      </c>
      <c r="D76" s="53" t="n"/>
      <c r="E76" s="53" t="n"/>
      <c r="F76" s="53" t="n"/>
      <c r="G76" s="53" t="n"/>
      <c r="H76" s="53" t="n"/>
    </row>
    <row r="77">
      <c r="B77" s="4" t="inlineStr">
        <is>
          <t>Estimate Notes</t>
        </is>
      </c>
      <c r="C77" s="24" t="inlineStr">
        <is>
          <t>Final pricing may change if the actual property condition or scope differs materially from the information used to prepare this estimate.</t>
        </is>
      </c>
    </row>
    <row r="78"/>
    <row r="79">
      <c r="C79" s="53" t="n"/>
      <c r="D79" s="53" t="n"/>
      <c r="E79" s="53" t="n"/>
      <c r="F79" s="53" t="n"/>
      <c r="G79" s="53" t="n"/>
      <c r="H79" s="53" t="n"/>
    </row>
  </sheetData>
  <mergeCells count="15">
    <mergeCell ref="A70:H70"/>
    <mergeCell ref="A1:H1"/>
    <mergeCell ref="A48:H48"/>
    <mergeCell ref="A3:H3"/>
    <mergeCell ref="C71:H73"/>
    <mergeCell ref="C76:H76"/>
    <mergeCell ref="A24:H24"/>
    <mergeCell ref="C77:H79"/>
    <mergeCell ref="A10:H10"/>
    <mergeCell ref="C75:H75"/>
    <mergeCell ref="A19:H19"/>
    <mergeCell ref="C67:F67"/>
    <mergeCell ref="A5:H5"/>
    <mergeCell ref="A31:H31"/>
    <mergeCell ref="A58:H58"/>
  </mergeCells>
  <conditionalFormatting sqref="C67">
    <cfRule type="cellIs" priority="1" operator="equal" dxfId="0">
      <formula>"Pricing meets configured targets"</formula>
    </cfRule>
  </conditionalFormatting>
  <dataValidations count="6">
    <dataValidation sqref="F13" showDropDown="0" showInputMessage="0" showErrorMessage="0" allowBlank="1" type="list">
      <formula1>"House,Apartment,Condo,Townhome,Other"</formula1>
    </dataValidation>
    <dataValidation sqref="C16" showDropDown="0" showInputMessage="0" showErrorMessage="0" allowBlank="1" type="list">
      <formula1>"Occupied,Vacant"</formula1>
    </dataValidation>
    <dataValidation sqref="F16" showDropDown="0" showInputMessage="0" showErrorMessage="0" allowBlank="1" type="list">
      <formula1>"No,Yes"</formula1>
    </dataValidation>
    <dataValidation sqref="C17" showDropDown="0" showInputMessage="0" showErrorMessage="0" allowBlank="1" type="list">
      <formula1>"Light cleaning needed,Average condition,Heavy buildup,Requires assessment"</formula1>
    </dataValidation>
    <dataValidation sqref="C20" showDropDown="0" showInputMessage="0" showErrorMessage="0" allowBlank="0" type="list">
      <formula1>"Standard Cleaning,Deep Cleaning,Move-In Cleaning,Move-Out Cleaning,Recurring Cleaning,Custom Cleaning"</formula1>
    </dataValidation>
    <dataValidation sqref="F20" showDropDown="0" showInputMessage="0" showErrorMessage="0" allowBlank="0" type="list">
      <formula1>"One-Time,Weekly,Every 2 Weeks,Every 4 Weeks,Monthly"</formula1>
    </dataValidation>
  </dataValidations>
  <pageMargins left="0.35" right="0.35" top="0.5" bottom="0.5" header="0.2" footer="0.2"/>
  <pageSetup orientation="landscape" fitToHeight="0" fitToWidth="1"/>
</worksheet>
</file>

<file path=xl/worksheets/sheet2.xml><?xml version="1.0" encoding="utf-8"?>
<worksheet xmlns="http://schemas.openxmlformats.org/spreadsheetml/2006/main">
  <sheetPr>
    <tabColor rgb="0070AD47"/>
    <outlinePr summaryBelow="1" summaryRight="1"/>
    <pageSetUpPr fitToPage="1"/>
  </sheetPr>
  <dimension ref="A1:G47"/>
  <sheetViews>
    <sheetView showGridLines="0" workbookViewId="0">
      <pane ySplit="5" topLeftCell="A6" activePane="bottomLeft" state="frozen"/>
      <selection pane="bottomLeft" activeCell="A1" sqref="A1"/>
    </sheetView>
  </sheetViews>
  <sheetFormatPr baseColWidth="8" defaultRowHeight="15"/>
  <cols>
    <col width="5" customWidth="1" min="1" max="1"/>
    <col width="31" customWidth="1" min="2" max="2"/>
    <col width="18" customWidth="1" min="3" max="3"/>
    <col width="18" customWidth="1" min="4" max="4"/>
    <col width="22" customWidth="1" min="5" max="5"/>
    <col width="20" customWidth="1" min="6" max="6"/>
    <col width="20" customWidth="1" min="7" max="7"/>
  </cols>
  <sheetData>
    <row r="1" ht="28" customHeight="1">
      <c r="A1" s="1" t="inlineStr">
        <is>
          <t>Service Menu &amp; Pricing Setup</t>
        </is>
      </c>
    </row>
    <row r="3">
      <c r="A3" s="26" t="inlineStr">
        <is>
          <t>Edit the blue cells to match your business. Prices are examples only.</t>
        </is>
      </c>
    </row>
    <row r="5" ht="20" customHeight="1">
      <c r="A5" s="3" t="inlineStr">
        <is>
          <t>Base Cleaning Services</t>
        </is>
      </c>
    </row>
    <row r="6">
      <c r="A6" s="27" t="inlineStr">
        <is>
          <t>#</t>
        </is>
      </c>
      <c r="B6" s="27" t="inlineStr">
        <is>
          <t>Service</t>
        </is>
      </c>
      <c r="C6" s="27" t="inlineStr">
        <is>
          <t>Base Price</t>
        </is>
      </c>
      <c r="D6" s="27" t="inlineStr">
        <is>
          <t>Included Sq. Ft.</t>
        </is>
      </c>
      <c r="E6" s="27" t="inlineStr">
        <is>
          <t>Price / Extra Sq. Ft.</t>
        </is>
      </c>
      <c r="F6" s="27" t="inlineStr">
        <is>
          <t>Default Labor Hrs</t>
        </is>
      </c>
      <c r="G6" s="27" t="inlineStr">
        <is>
          <t>Notes</t>
        </is>
      </c>
    </row>
    <row r="7">
      <c r="A7" s="10" t="n">
        <v>1</v>
      </c>
      <c r="B7" s="4" t="inlineStr">
        <is>
          <t>Standard Cleaning</t>
        </is>
      </c>
      <c r="C7" s="44" t="n">
        <v>140</v>
      </c>
      <c r="D7" s="19" t="n">
        <v>1500</v>
      </c>
      <c r="E7" s="44" t="n">
        <v>0.06</v>
      </c>
      <c r="F7" s="19" t="n">
        <v>3</v>
      </c>
      <c r="G7" s="5" t="inlineStr">
        <is>
          <t>Routine maintenance cleaning</t>
        </is>
      </c>
    </row>
    <row r="8">
      <c r="A8" s="10" t="n">
        <v>2</v>
      </c>
      <c r="B8" s="4" t="inlineStr">
        <is>
          <t>Deep Cleaning</t>
        </is>
      </c>
      <c r="C8" s="44" t="n">
        <v>260</v>
      </c>
      <c r="D8" s="19" t="n">
        <v>1500</v>
      </c>
      <c r="E8" s="44" t="n">
        <v>0.1</v>
      </c>
      <c r="F8" s="19" t="n">
        <v>5.5</v>
      </c>
      <c r="G8" s="5" t="inlineStr">
        <is>
          <t>First-time or detail-focused cleaning</t>
        </is>
      </c>
    </row>
    <row r="9">
      <c r="A9" s="10" t="n">
        <v>3</v>
      </c>
      <c r="B9" s="4" t="inlineStr">
        <is>
          <t>Move-In Cleaning</t>
        </is>
      </c>
      <c r="C9" s="44" t="n">
        <v>300</v>
      </c>
      <c r="D9" s="19" t="n">
        <v>1500</v>
      </c>
      <c r="E9" s="44" t="n">
        <v>0.11</v>
      </c>
      <c r="F9" s="19" t="n">
        <v>6</v>
      </c>
      <c r="G9" s="5" t="inlineStr">
        <is>
          <t>Empty-home move-in service</t>
        </is>
      </c>
    </row>
    <row r="10">
      <c r="A10" s="10" t="n">
        <v>4</v>
      </c>
      <c r="B10" s="4" t="inlineStr">
        <is>
          <t>Move-Out Cleaning</t>
        </is>
      </c>
      <c r="C10" s="44" t="n">
        <v>320</v>
      </c>
      <c r="D10" s="19" t="n">
        <v>1500</v>
      </c>
      <c r="E10" s="44" t="n">
        <v>0.12</v>
      </c>
      <c r="F10" s="19" t="n">
        <v>6.5</v>
      </c>
      <c r="G10" s="5" t="inlineStr">
        <is>
          <t>Empty-home move-out service</t>
        </is>
      </c>
    </row>
    <row r="11">
      <c r="A11" s="10" t="n">
        <v>5</v>
      </c>
      <c r="B11" s="4" t="inlineStr">
        <is>
          <t>Recurring Cleaning</t>
        </is>
      </c>
      <c r="C11" s="44" t="n">
        <v>130</v>
      </c>
      <c r="D11" s="19" t="n">
        <v>1500</v>
      </c>
      <c r="E11" s="44" t="n">
        <v>0.055</v>
      </c>
      <c r="F11" s="19" t="n">
        <v>2.8</v>
      </c>
      <c r="G11" s="5" t="inlineStr">
        <is>
          <t>Use frequency multiplier below</t>
        </is>
      </c>
    </row>
    <row r="12">
      <c r="A12" s="10" t="n">
        <v>6</v>
      </c>
      <c r="B12" s="4" t="inlineStr">
        <is>
          <t>Custom Cleaning</t>
        </is>
      </c>
      <c r="C12" s="44" t="n">
        <v>0</v>
      </c>
      <c r="D12" s="19" t="n">
        <v>1500</v>
      </c>
      <c r="E12" s="44" t="n">
        <v>0</v>
      </c>
      <c r="F12" s="19" t="n">
        <v>0</v>
      </c>
      <c r="G12" s="5" t="inlineStr">
        <is>
          <t>Enter pricing manually on estimate</t>
        </is>
      </c>
    </row>
    <row r="15" ht="20" customHeight="1">
      <c r="A15" s="3" t="inlineStr">
        <is>
          <t>Frequency Multipliers</t>
        </is>
      </c>
    </row>
    <row r="16">
      <c r="A16" s="14" t="inlineStr">
        <is>
          <t>Frequency</t>
        </is>
      </c>
      <c r="B16" s="14" t="inlineStr">
        <is>
          <t>Multiplier</t>
        </is>
      </c>
      <c r="C16" s="14" t="inlineStr">
        <is>
          <t>Description</t>
        </is>
      </c>
      <c r="D16" s="14" t="inlineStr"/>
    </row>
    <row r="17">
      <c r="A17" t="inlineStr">
        <is>
          <t>One-Time</t>
        </is>
      </c>
      <c r="B17" s="49" t="n">
        <v>1</v>
      </c>
      <c r="C17" s="5" t="inlineStr">
        <is>
          <t>No recurring discount</t>
        </is>
      </c>
    </row>
    <row r="18">
      <c r="A18" t="inlineStr">
        <is>
          <t>Weekly</t>
        </is>
      </c>
      <c r="B18" s="49" t="n">
        <v>0.85</v>
      </c>
      <c r="C18" s="5" t="inlineStr">
        <is>
          <t>Example 15% recurring discount</t>
        </is>
      </c>
    </row>
    <row r="19">
      <c r="A19" t="inlineStr">
        <is>
          <t>Every 2 Weeks</t>
        </is>
      </c>
      <c r="B19" s="49" t="n">
        <v>0.9</v>
      </c>
      <c r="C19" s="5" t="inlineStr">
        <is>
          <t>Example 10% recurring discount</t>
        </is>
      </c>
    </row>
    <row r="20">
      <c r="A20" t="inlineStr">
        <is>
          <t>Every 4 Weeks</t>
        </is>
      </c>
      <c r="B20" s="49" t="n">
        <v>0.95</v>
      </c>
      <c r="C20" s="5" t="inlineStr">
        <is>
          <t>Example 5% recurring discount</t>
        </is>
      </c>
    </row>
    <row r="21">
      <c r="A21" t="inlineStr">
        <is>
          <t>Monthly</t>
        </is>
      </c>
      <c r="B21" s="49" t="n">
        <v>1</v>
      </c>
      <c r="C21" s="5" t="inlineStr">
        <is>
          <t>No discount by default</t>
        </is>
      </c>
    </row>
    <row r="24" ht="20" customHeight="1">
      <c r="A24" s="3" t="inlineStr">
        <is>
          <t>Add-On Services</t>
        </is>
      </c>
    </row>
    <row r="25">
      <c r="A25" s="14" t="inlineStr">
        <is>
          <t>Add-On</t>
        </is>
      </c>
      <c r="B25" s="14" t="inlineStr">
        <is>
          <t>Unit</t>
        </is>
      </c>
      <c r="C25" s="14" t="inlineStr">
        <is>
          <t>Price / Unit</t>
        </is>
      </c>
      <c r="D25" s="14" t="inlineStr">
        <is>
          <t>Default Qty</t>
        </is>
      </c>
      <c r="E25" s="14" t="inlineStr">
        <is>
          <t>Notes</t>
        </is>
      </c>
    </row>
    <row r="26">
      <c r="A26" s="4" t="inlineStr">
        <is>
          <t>Inside Refrigerator</t>
        </is>
      </c>
      <c r="B26" s="5" t="inlineStr">
        <is>
          <t>each</t>
        </is>
      </c>
      <c r="C26" s="44" t="n">
        <v>45</v>
      </c>
      <c r="D26" s="8" t="n">
        <v>0</v>
      </c>
      <c r="E26" s="5" t="inlineStr"/>
    </row>
    <row r="27">
      <c r="A27" s="4" t="inlineStr">
        <is>
          <t>Inside Oven</t>
        </is>
      </c>
      <c r="B27" s="5" t="inlineStr">
        <is>
          <t>each</t>
        </is>
      </c>
      <c r="C27" s="44" t="n">
        <v>55</v>
      </c>
      <c r="D27" s="8" t="n">
        <v>0</v>
      </c>
      <c r="E27" s="5" t="inlineStr"/>
    </row>
    <row r="28">
      <c r="A28" s="4" t="inlineStr">
        <is>
          <t>Inside Cabinets</t>
        </is>
      </c>
      <c r="B28" s="5" t="inlineStr">
        <is>
          <t>project</t>
        </is>
      </c>
      <c r="C28" s="44" t="n">
        <v>95</v>
      </c>
      <c r="D28" s="8" t="n">
        <v>0</v>
      </c>
      <c r="E28" s="5" t="inlineStr"/>
    </row>
    <row r="29">
      <c r="A29" s="4" t="inlineStr">
        <is>
          <t>Interior Windows</t>
        </is>
      </c>
      <c r="B29" s="5" t="inlineStr">
        <is>
          <t>window</t>
        </is>
      </c>
      <c r="C29" s="44" t="n">
        <v>8</v>
      </c>
      <c r="D29" s="8" t="n">
        <v>0</v>
      </c>
      <c r="E29" s="5" t="inlineStr"/>
    </row>
    <row r="30">
      <c r="A30" s="4" t="inlineStr">
        <is>
          <t>Window Blinds</t>
        </is>
      </c>
      <c r="B30" s="5" t="inlineStr">
        <is>
          <t>window</t>
        </is>
      </c>
      <c r="C30" s="44" t="n">
        <v>6</v>
      </c>
      <c r="D30" s="8" t="n">
        <v>0</v>
      </c>
      <c r="E30" s="5" t="inlineStr"/>
    </row>
    <row r="31">
      <c r="A31" s="4" t="inlineStr">
        <is>
          <t>Baseboard Detail Cleaning</t>
        </is>
      </c>
      <c r="B31" s="5" t="inlineStr">
        <is>
          <t>project</t>
        </is>
      </c>
      <c r="C31" s="44" t="n">
        <v>65</v>
      </c>
      <c r="D31" s="8" t="n">
        <v>0</v>
      </c>
      <c r="E31" s="5" t="inlineStr"/>
    </row>
    <row r="32">
      <c r="A32" s="4" t="inlineStr">
        <is>
          <t>Wall Spot Cleaning</t>
        </is>
      </c>
      <c r="B32" s="5" t="inlineStr">
        <is>
          <t>project</t>
        </is>
      </c>
      <c r="C32" s="44" t="n">
        <v>45</v>
      </c>
      <c r="D32" s="8" t="n">
        <v>0</v>
      </c>
      <c r="E32" s="5" t="inlineStr"/>
    </row>
    <row r="33">
      <c r="A33" s="4" t="inlineStr">
        <is>
          <t>Laundry</t>
        </is>
      </c>
      <c r="B33" s="5" t="inlineStr">
        <is>
          <t>load</t>
        </is>
      </c>
      <c r="C33" s="44" t="n">
        <v>25</v>
      </c>
      <c r="D33" s="8" t="n">
        <v>0</v>
      </c>
      <c r="E33" s="5" t="inlineStr"/>
    </row>
    <row r="34">
      <c r="A34" s="4" t="inlineStr">
        <is>
          <t>Bed Linen Change</t>
        </is>
      </c>
      <c r="B34" s="5" t="inlineStr">
        <is>
          <t>bed</t>
        </is>
      </c>
      <c r="C34" s="44" t="n">
        <v>12</v>
      </c>
      <c r="D34" s="8" t="n">
        <v>0</v>
      </c>
      <c r="E34" s="5" t="inlineStr"/>
    </row>
    <row r="35">
      <c r="A35" s="4" t="inlineStr">
        <is>
          <t>Pet Hair Removal</t>
        </is>
      </c>
      <c r="B35" s="5" t="inlineStr">
        <is>
          <t>project</t>
        </is>
      </c>
      <c r="C35" s="44" t="n">
        <v>40</v>
      </c>
      <c r="D35" s="8" t="n">
        <v>0</v>
      </c>
      <c r="E35" s="5" t="inlineStr"/>
    </row>
    <row r="36">
      <c r="A36" s="4" t="inlineStr">
        <is>
          <t>Organization</t>
        </is>
      </c>
      <c r="B36" s="5" t="inlineStr">
        <is>
          <t>hour</t>
        </is>
      </c>
      <c r="C36" s="44" t="n">
        <v>45</v>
      </c>
      <c r="D36" s="8" t="n">
        <v>0</v>
      </c>
      <c r="E36" s="5" t="inlineStr"/>
    </row>
    <row r="37">
      <c r="A37" s="4" t="inlineStr">
        <is>
          <t>Other Add-On</t>
        </is>
      </c>
      <c r="B37" s="5" t="inlineStr">
        <is>
          <t>unit</t>
        </is>
      </c>
      <c r="C37" s="44" t="n">
        <v>0</v>
      </c>
      <c r="D37" s="8" t="n">
        <v>0</v>
      </c>
      <c r="E37" s="5" t="inlineStr">
        <is>
          <t>Customize as needed</t>
        </is>
      </c>
    </row>
    <row r="40" ht="20" customHeight="1">
      <c r="A40" s="3" t="inlineStr">
        <is>
          <t>Business Defaults</t>
        </is>
      </c>
    </row>
    <row r="41">
      <c r="A41" s="4" t="inlineStr">
        <is>
          <t>Tax Rate</t>
        </is>
      </c>
      <c r="B41" s="49" t="n">
        <v>0</v>
      </c>
    </row>
    <row r="42">
      <c r="A42" s="4" t="inlineStr">
        <is>
          <t>Estimate Validity (days)</t>
        </is>
      </c>
      <c r="B42" s="8" t="n">
        <v>14</v>
      </c>
    </row>
    <row r="43">
      <c r="A43" s="4" t="inlineStr">
        <is>
          <t>Target Revenue / Labor Hour</t>
        </is>
      </c>
      <c r="B43" s="44" t="n">
        <v>55</v>
      </c>
    </row>
    <row r="44">
      <c r="A44" s="4" t="inlineStr">
        <is>
          <t>Target Contribution Margin</t>
        </is>
      </c>
      <c r="B44" s="49" t="n">
        <v>0.45</v>
      </c>
    </row>
    <row r="45">
      <c r="A45" s="4" t="inlineStr">
        <is>
          <t>Default Hourly Direct Labor Cost</t>
        </is>
      </c>
      <c r="B45" s="44" t="n">
        <v>22</v>
      </c>
    </row>
    <row r="46">
      <c r="A46" s="4" t="inlineStr">
        <is>
          <t>Default Supplies Cost</t>
        </is>
      </c>
      <c r="B46" s="44" t="n">
        <v>12</v>
      </c>
    </row>
    <row r="47">
      <c r="A47" s="4" t="inlineStr">
        <is>
          <t>Default Travel/Other Direct Cost</t>
        </is>
      </c>
      <c r="B47" s="44" t="n">
        <v>8</v>
      </c>
    </row>
  </sheetData>
  <mergeCells count="6">
    <mergeCell ref="A40:D40"/>
    <mergeCell ref="A1:G1"/>
    <mergeCell ref="A24:E24"/>
    <mergeCell ref="A3:G3"/>
    <mergeCell ref="A15:D15"/>
    <mergeCell ref="A5:G5"/>
  </mergeCells>
  <pageMargins left="0.35" right="0.35" top="0.5" bottom="0.5" header="0.2" footer="0.2"/>
</worksheet>
</file>

<file path=xl/worksheets/sheet3.xml><?xml version="1.0" encoding="utf-8"?>
<worksheet xmlns="http://schemas.openxmlformats.org/spreadsheetml/2006/main">
  <sheetPr>
    <tabColor rgb="005B9BD5"/>
    <outlinePr summaryBelow="1" summaryRight="1"/>
    <pageSetUpPr fitToPage="1"/>
  </sheetPr>
  <dimension ref="A1:G56"/>
  <sheetViews>
    <sheetView showGridLines="0" workbookViewId="0">
      <selection activeCell="A1" sqref="A1"/>
    </sheetView>
  </sheetViews>
  <sheetFormatPr baseColWidth="8" defaultRowHeight="15"/>
  <cols>
    <col width="3" customWidth="1" min="1" max="1"/>
    <col width="22" customWidth="1" min="2" max="2"/>
    <col width="18" customWidth="1" min="3" max="3"/>
    <col width="18" customWidth="1" min="4" max="4"/>
    <col width="18" customWidth="1" min="5" max="5"/>
    <col width="18" customWidth="1" min="6" max="6"/>
    <col width="18" customWidth="1" min="7" max="7"/>
  </cols>
  <sheetData>
    <row r="1" ht="28" customHeight="1">
      <c r="A1" s="1" t="inlineStr">
        <is>
          <t>HOUSE CLEANING ESTIMATE</t>
        </is>
      </c>
    </row>
    <row r="3">
      <c r="B3" s="28">
        <f>'Estimate Calculator'!C6</f>
        <v/>
      </c>
      <c r="E3" s="4" t="inlineStr">
        <is>
          <t>Estimate #</t>
        </is>
      </c>
      <c r="F3" s="15">
        <f>'Estimate Calculator'!F6</f>
        <v/>
      </c>
    </row>
    <row r="4">
      <c r="E4" s="4" t="inlineStr">
        <is>
          <t>Estimate Date</t>
        </is>
      </c>
      <c r="F4" s="54">
        <f>'Estimate Calculator'!F7</f>
        <v/>
      </c>
    </row>
    <row r="5">
      <c r="E5" s="4" t="inlineStr">
        <is>
          <t>Valid Until</t>
        </is>
      </c>
      <c r="F5" s="54">
        <f>'Estimate Calculator'!F8</f>
        <v/>
      </c>
    </row>
    <row r="7" ht="20" customHeight="1">
      <c r="B7" s="3" t="inlineStr">
        <is>
          <t>Customer &amp; Property</t>
        </is>
      </c>
    </row>
    <row r="8">
      <c r="B8" s="4" t="inlineStr">
        <is>
          <t>Customer</t>
        </is>
      </c>
      <c r="C8" s="15">
        <f>'Estimate Calculator'!C11</f>
        <v/>
      </c>
      <c r="E8" s="4" t="inlineStr">
        <is>
          <t>Phone</t>
        </is>
      </c>
      <c r="F8" s="15">
        <f>'Estimate Calculator'!F11</f>
        <v/>
      </c>
    </row>
    <row r="9">
      <c r="B9" s="4" t="inlineStr">
        <is>
          <t>Email</t>
        </is>
      </c>
      <c r="C9" s="15">
        <f>'Estimate Calculator'!C12</f>
        <v/>
      </c>
      <c r="E9" s="4" t="inlineStr">
        <is>
          <t>Property Type</t>
        </is>
      </c>
      <c r="F9" s="15">
        <f>'Estimate Calculator'!F13</f>
        <v/>
      </c>
    </row>
    <row r="10">
      <c r="B10" s="4" t="inlineStr">
        <is>
          <t>Address</t>
        </is>
      </c>
      <c r="C10" s="15">
        <f>'Estimate Calculator'!F12</f>
        <v/>
      </c>
      <c r="E10" s="4" t="inlineStr">
        <is>
          <t>Square Footage</t>
        </is>
      </c>
      <c r="F10" s="15">
        <f>'Estimate Calculator'!C14</f>
        <v/>
      </c>
    </row>
    <row r="12" ht="20" customHeight="1">
      <c r="B12" s="3" t="inlineStr">
        <is>
          <t>Service &amp; Pricing</t>
        </is>
      </c>
    </row>
    <row r="13">
      <c r="B13" s="10" t="inlineStr">
        <is>
          <t>Cleaning Type</t>
        </is>
      </c>
      <c r="C13" s="15">
        <f>'Estimate Calculator'!C20</f>
        <v/>
      </c>
    </row>
    <row r="14">
      <c r="B14" s="10" t="inlineStr">
        <is>
          <t>Frequency</t>
        </is>
      </c>
      <c r="C14" s="15">
        <f>'Estimate Calculator'!F20</f>
        <v/>
      </c>
    </row>
    <row r="16">
      <c r="B16" s="10" t="inlineStr">
        <is>
          <t>Base Service</t>
        </is>
      </c>
      <c r="F16" s="47">
        <f>'Estimate Calculator'!C49</f>
        <v/>
      </c>
    </row>
    <row r="17">
      <c r="B17" s="10" t="inlineStr">
        <is>
          <t>Add-On Services</t>
        </is>
      </c>
      <c r="F17" s="47">
        <f>'Estimate Calculator'!C50</f>
        <v/>
      </c>
    </row>
    <row r="18">
      <c r="B18" s="10" t="inlineStr">
        <is>
          <t>Discount</t>
        </is>
      </c>
      <c r="F18" s="47">
        <f>'Estimate Calculator'!C53</f>
        <v/>
      </c>
    </row>
    <row r="19">
      <c r="B19" s="10" t="inlineStr">
        <is>
          <t>Tax</t>
        </is>
      </c>
      <c r="F19" s="47">
        <f>'Estimate Calculator'!C55</f>
        <v/>
      </c>
    </row>
    <row r="20">
      <c r="B20" s="4" t="inlineStr">
        <is>
          <t>ESTIMATED TOTAL</t>
        </is>
      </c>
      <c r="F20" s="55">
        <f>'Estimate Calculator'!C56</f>
        <v/>
      </c>
    </row>
    <row r="22" ht="20" customHeight="1">
      <c r="B22" s="3" t="inlineStr">
        <is>
          <t>Selected Add-On Services</t>
        </is>
      </c>
    </row>
    <row r="23">
      <c r="B23" s="14" t="inlineStr">
        <is>
          <t>Service</t>
        </is>
      </c>
      <c r="E23" s="14" t="inlineStr">
        <is>
          <t>Qty</t>
        </is>
      </c>
      <c r="F23" s="14" t="inlineStr">
        <is>
          <t>Amount</t>
        </is>
      </c>
    </row>
    <row r="24">
      <c r="B24" s="15">
        <f>IF('Estimate Calculator'!C33&gt;0,'Estimate Calculator'!B33,"")</f>
        <v/>
      </c>
      <c r="E24" s="31">
        <f>IF('Estimate Calculator'!C33&gt;0,'Estimate Calculator'!C33,"")</f>
        <v/>
      </c>
      <c r="F24" s="47">
        <f>IF('Estimate Calculator'!C33&gt;0,'Estimate Calculator'!E33,"")</f>
        <v/>
      </c>
    </row>
    <row r="25">
      <c r="B25" s="15">
        <f>IF('Estimate Calculator'!C34&gt;0,'Estimate Calculator'!B34,"")</f>
        <v/>
      </c>
      <c r="E25" s="31">
        <f>IF('Estimate Calculator'!C34&gt;0,'Estimate Calculator'!C34,"")</f>
        <v/>
      </c>
      <c r="F25" s="47">
        <f>IF('Estimate Calculator'!C34&gt;0,'Estimate Calculator'!E34,"")</f>
        <v/>
      </c>
    </row>
    <row r="26">
      <c r="B26" s="15">
        <f>IF('Estimate Calculator'!C35&gt;0,'Estimate Calculator'!B35,"")</f>
        <v/>
      </c>
      <c r="E26" s="31">
        <f>IF('Estimate Calculator'!C35&gt;0,'Estimate Calculator'!C35,"")</f>
        <v/>
      </c>
      <c r="F26" s="47">
        <f>IF('Estimate Calculator'!C35&gt;0,'Estimate Calculator'!E35,"")</f>
        <v/>
      </c>
    </row>
    <row r="27">
      <c r="B27" s="15">
        <f>IF('Estimate Calculator'!C36&gt;0,'Estimate Calculator'!B36,"")</f>
        <v/>
      </c>
      <c r="E27" s="31">
        <f>IF('Estimate Calculator'!C36&gt;0,'Estimate Calculator'!C36,"")</f>
        <v/>
      </c>
      <c r="F27" s="47">
        <f>IF('Estimate Calculator'!C36&gt;0,'Estimate Calculator'!E36,"")</f>
        <v/>
      </c>
    </row>
    <row r="28">
      <c r="B28" s="15">
        <f>IF('Estimate Calculator'!C37&gt;0,'Estimate Calculator'!B37,"")</f>
        <v/>
      </c>
      <c r="E28" s="31">
        <f>IF('Estimate Calculator'!C37&gt;0,'Estimate Calculator'!C37,"")</f>
        <v/>
      </c>
      <c r="F28" s="47">
        <f>IF('Estimate Calculator'!C37&gt;0,'Estimate Calculator'!E37,"")</f>
        <v/>
      </c>
    </row>
    <row r="29">
      <c r="B29" s="15">
        <f>IF('Estimate Calculator'!C38&gt;0,'Estimate Calculator'!B38,"")</f>
        <v/>
      </c>
      <c r="E29" s="31">
        <f>IF('Estimate Calculator'!C38&gt;0,'Estimate Calculator'!C38,"")</f>
        <v/>
      </c>
      <c r="F29" s="47">
        <f>IF('Estimate Calculator'!C38&gt;0,'Estimate Calculator'!E38,"")</f>
        <v/>
      </c>
    </row>
    <row r="30">
      <c r="B30" s="15">
        <f>IF('Estimate Calculator'!C39&gt;0,'Estimate Calculator'!B39,"")</f>
        <v/>
      </c>
      <c r="E30" s="31">
        <f>IF('Estimate Calculator'!C39&gt;0,'Estimate Calculator'!C39,"")</f>
        <v/>
      </c>
      <c r="F30" s="47">
        <f>IF('Estimate Calculator'!C39&gt;0,'Estimate Calculator'!E39,"")</f>
        <v/>
      </c>
    </row>
    <row r="31">
      <c r="B31" s="15">
        <f>IF('Estimate Calculator'!C40&gt;0,'Estimate Calculator'!B40,"")</f>
        <v/>
      </c>
      <c r="E31" s="31">
        <f>IF('Estimate Calculator'!C40&gt;0,'Estimate Calculator'!C40,"")</f>
        <v/>
      </c>
      <c r="F31" s="47">
        <f>IF('Estimate Calculator'!C40&gt;0,'Estimate Calculator'!E40,"")</f>
        <v/>
      </c>
    </row>
    <row r="32">
      <c r="B32" s="15">
        <f>IF('Estimate Calculator'!C41&gt;0,'Estimate Calculator'!B41,"")</f>
        <v/>
      </c>
      <c r="E32" s="31">
        <f>IF('Estimate Calculator'!C41&gt;0,'Estimate Calculator'!C41,"")</f>
        <v/>
      </c>
      <c r="F32" s="47">
        <f>IF('Estimate Calculator'!C41&gt;0,'Estimate Calculator'!E41,"")</f>
        <v/>
      </c>
    </row>
    <row r="33">
      <c r="B33" s="15">
        <f>IF('Estimate Calculator'!C42&gt;0,'Estimate Calculator'!B42,"")</f>
        <v/>
      </c>
      <c r="E33" s="31">
        <f>IF('Estimate Calculator'!C42&gt;0,'Estimate Calculator'!C42,"")</f>
        <v/>
      </c>
      <c r="F33" s="47">
        <f>IF('Estimate Calculator'!C42&gt;0,'Estimate Calculator'!E42,"")</f>
        <v/>
      </c>
    </row>
    <row r="34">
      <c r="B34" s="15">
        <f>IF('Estimate Calculator'!C43&gt;0,'Estimate Calculator'!B43,"")</f>
        <v/>
      </c>
      <c r="E34" s="31">
        <f>IF('Estimate Calculator'!C43&gt;0,'Estimate Calculator'!C43,"")</f>
        <v/>
      </c>
      <c r="F34" s="47">
        <f>IF('Estimate Calculator'!C43&gt;0,'Estimate Calculator'!E43,"")</f>
        <v/>
      </c>
    </row>
    <row r="35">
      <c r="B35" s="15">
        <f>IF('Estimate Calculator'!C44&gt;0,'Estimate Calculator'!B44,"")</f>
        <v/>
      </c>
      <c r="E35" s="31">
        <f>IF('Estimate Calculator'!C44&gt;0,'Estimate Calculator'!C44,"")</f>
        <v/>
      </c>
      <c r="F35" s="47">
        <f>IF('Estimate Calculator'!C44&gt;0,'Estimate Calculator'!E44,"")</f>
        <v/>
      </c>
    </row>
    <row r="37" ht="20" customHeight="1">
      <c r="B37" s="3" t="inlineStr">
        <is>
          <t>Special Instructions &amp; Terms</t>
        </is>
      </c>
    </row>
    <row r="38">
      <c r="B38" s="32">
        <f>'Estimate Calculator'!C71</f>
        <v/>
      </c>
    </row>
    <row r="39"/>
    <row r="40"/>
    <row r="41"/>
    <row r="43">
      <c r="B43" s="32">
        <f>'Estimate Calculator'!C77</f>
        <v/>
      </c>
    </row>
    <row r="44"/>
    <row r="46">
      <c r="B46" s="4" t="inlineStr">
        <is>
          <t>Payment Terms</t>
        </is>
      </c>
      <c r="C46" s="15">
        <f>'Estimate Calculator'!C75</f>
        <v/>
      </c>
    </row>
    <row r="47">
      <c r="B47" s="4" t="inlineStr">
        <is>
          <t>Cancellation</t>
        </is>
      </c>
      <c r="C47" s="15">
        <f>'Estimate Calculator'!C76</f>
        <v/>
      </c>
    </row>
    <row r="50">
      <c r="B50" s="33" t="inlineStr">
        <is>
          <t>This estimate is based on the information available when prepared. Final pricing may change if the property condition or scope differs materially. This template is for general business use and is not legal, tax, or accounting advice.</t>
        </is>
      </c>
    </row>
    <row r="51"/>
    <row r="52"/>
    <row r="54">
      <c r="B54" t="inlineStr">
        <is>
          <t>Customer Approval: ______________________________</t>
        </is>
      </c>
      <c r="E54" t="inlineStr">
        <is>
          <t>Date: ________________</t>
        </is>
      </c>
    </row>
    <row r="56">
      <c r="B56" s="34" t="inlineStr">
        <is>
          <t>Template ID: TPL-EST-001 | Version 1.0 | Updated September 2026 | Provided by TidyOps</t>
        </is>
      </c>
    </row>
  </sheetData>
  <mergeCells count="12">
    <mergeCell ref="B38:G41"/>
    <mergeCell ref="B3:D3"/>
    <mergeCell ref="A1:G1"/>
    <mergeCell ref="B22:G22"/>
    <mergeCell ref="B37:G37"/>
    <mergeCell ref="C46:G46"/>
    <mergeCell ref="C47:G47"/>
    <mergeCell ref="B50:G52"/>
    <mergeCell ref="B12:G12"/>
    <mergeCell ref="B43:G44"/>
    <mergeCell ref="B56:G56"/>
    <mergeCell ref="B7:G7"/>
  </mergeCells>
  <pageMargins left="0.35" right="0.35" top="0.5" bottom="0.5" header="0.2" footer="0.2"/>
  <pageSetup orientation="portrait" paperSize="1" fitToHeight="2" fitToWidth="1"/>
</worksheet>
</file>

<file path=xl/worksheets/sheet4.xml><?xml version="1.0" encoding="utf-8"?>
<worksheet xmlns="http://schemas.openxmlformats.org/spreadsheetml/2006/main">
  <sheetPr>
    <tabColor rgb="00A5A5A5"/>
    <outlinePr summaryBelow="1" summaryRight="1"/>
    <pageSetUpPr fitToPage="1"/>
  </sheetPr>
  <dimension ref="A1:B28"/>
  <sheetViews>
    <sheetView showGridLines="0" workbookViewId="0">
      <pane ySplit="5" topLeftCell="A6" activePane="bottomLeft" state="frozen"/>
      <selection pane="bottomLeft" activeCell="A1" sqref="A1"/>
    </sheetView>
  </sheetViews>
  <sheetFormatPr baseColWidth="8" defaultRowHeight="15"/>
  <cols>
    <col width="24" customWidth="1" min="1" max="1"/>
    <col width="95" customWidth="1" min="2" max="2"/>
  </cols>
  <sheetData>
    <row r="1" ht="28" customHeight="1">
      <c r="A1" s="1" t="inlineStr">
        <is>
          <t>TidyOps House Cleaning Estimate Calculator</t>
        </is>
      </c>
    </row>
    <row r="3">
      <c r="A3" s="4" t="inlineStr">
        <is>
          <t>Template ID</t>
        </is>
      </c>
      <c r="B3" s="35" t="inlineStr">
        <is>
          <t>TPL-EST-001</t>
        </is>
      </c>
    </row>
    <row r="4">
      <c r="A4" s="4" t="inlineStr">
        <is>
          <t>Version</t>
        </is>
      </c>
      <c r="B4" s="35" t="inlineStr">
        <is>
          <t>1.0</t>
        </is>
      </c>
    </row>
    <row r="5">
      <c r="A5" s="4" t="inlineStr">
        <is>
          <t>Updated</t>
        </is>
      </c>
      <c r="B5" s="35" t="inlineStr">
        <is>
          <t>September 2026</t>
        </is>
      </c>
    </row>
    <row r="7" ht="20" customHeight="1">
      <c r="A7" s="3" t="inlineStr">
        <is>
          <t>How to Use This Workbook</t>
        </is>
      </c>
    </row>
    <row r="9" ht="34" customHeight="1">
      <c r="A9" s="4" t="inlineStr">
        <is>
          <t>1. Set up pricing</t>
        </is>
      </c>
      <c r="B9" s="36" t="inlineStr">
        <is>
          <t>Edit the blue cells on the Service Menu tab. Add your normal service prices and add-on prices.</t>
        </is>
      </c>
    </row>
    <row r="10" ht="34" customHeight="1">
      <c r="A10" s="4" t="inlineStr">
        <is>
          <t>2. Build the estimate</t>
        </is>
      </c>
      <c r="B10" s="36" t="inlineStr">
        <is>
          <t>On Estimate Calculator, enter customer/property details and select the cleaning type, frequency, and add-ons.</t>
        </is>
      </c>
    </row>
    <row r="11" ht="34" customHeight="1">
      <c r="A11" s="4" t="inlineStr">
        <is>
          <t>3. Review profitability</t>
        </is>
      </c>
      <c r="B11" s="36" t="inlineStr">
        <is>
          <t>Enter expected labor hours, cleaners, and estimated direct costs. The workbook calculates revenue per labor hour and contribution margin.</t>
        </is>
      </c>
    </row>
    <row r="12" ht="34" customHeight="1">
      <c r="A12" s="4" t="inlineStr">
        <is>
          <t>4. Print or save</t>
        </is>
      </c>
      <c r="B12" s="36" t="inlineStr">
        <is>
          <t>Printable Estimate pulls the customer-facing information from the calculator. Review it before sending.</t>
        </is>
      </c>
    </row>
    <row r="13" ht="34" customHeight="1">
      <c r="A13" s="4" t="inlineStr">
        <is>
          <t>5. Customize</t>
        </is>
      </c>
      <c r="B13" s="36" t="inlineStr">
        <is>
          <t>Replace the placeholder company information, terms, and service descriptions with your own.</t>
        </is>
      </c>
    </row>
    <row r="16" ht="20" customHeight="1">
      <c r="A16" s="3" t="inlineStr">
        <is>
          <t>Cell Color Guide</t>
        </is>
      </c>
    </row>
    <row r="18">
      <c r="A18" s="37" t="inlineStr">
        <is>
          <t>Blue text / light blue fill</t>
        </is>
      </c>
      <c r="B18" t="inlineStr">
        <is>
          <t>Editable user input</t>
        </is>
      </c>
    </row>
    <row r="19">
      <c r="A19" s="38" t="inlineStr">
        <is>
          <t>Black text</t>
        </is>
      </c>
      <c r="B19" t="inlineStr">
        <is>
          <t>Formula or calculated result</t>
        </is>
      </c>
    </row>
    <row r="20">
      <c r="A20" s="15" t="inlineStr">
        <is>
          <t>Green text</t>
        </is>
      </c>
      <c r="B20" t="inlineStr">
        <is>
          <t>Value linked from another worksheet</t>
        </is>
      </c>
    </row>
    <row r="21">
      <c r="A21" s="39" t="inlineStr">
        <is>
          <t>Orange fill</t>
        </is>
      </c>
      <c r="B21" t="inlineStr">
        <is>
          <t>Review or caution item</t>
        </is>
      </c>
    </row>
    <row r="22">
      <c r="A22" s="40" t="inlineStr">
        <is>
          <t>Light red fill</t>
        </is>
      </c>
      <c r="B22" t="inlineStr">
        <is>
          <t>Potential issue or low-margin flag</t>
        </is>
      </c>
    </row>
    <row r="25" ht="20" customHeight="1">
      <c r="A25" s="3" t="inlineStr">
        <is>
          <t>Important Notice</t>
        </is>
      </c>
    </row>
    <row r="27">
      <c r="A27" s="4" t="inlineStr">
        <is>
          <t>Use</t>
        </is>
      </c>
      <c r="B27" s="41" t="inlineStr">
        <is>
          <t>This workbook is a general business template. Pricing, taxes, policies, and legal requirements vary by business and jurisdiction.</t>
        </is>
      </c>
    </row>
    <row r="28">
      <c r="A28" s="4" t="inlineStr">
        <is>
          <t>Review</t>
        </is>
      </c>
      <c r="B28" s="41" t="inlineStr">
        <is>
          <t>Confirm all prices, tax treatment, scope, and terms before sending an estimate to a customer.</t>
        </is>
      </c>
    </row>
  </sheetData>
  <mergeCells count="4">
    <mergeCell ref="A25:B25"/>
    <mergeCell ref="A16:B16"/>
    <mergeCell ref="A1:B1"/>
    <mergeCell ref="A7:B7"/>
  </mergeCells>
  <pageMargins left="0.35" right="0.35" top="0.5" bottom="0.5" header="0.2" footer="0.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2026-09-08T23:32:05Z</dcterms:created>
  <dcterms:modified xmlns:dcterms="http://purl.org/dc/terms/" xmlns:xsi="http://www.w3.org/2001/XMLSchema-instance" xsi:type="dcterms:W3CDTF">2026-09-08T23:32:27Z</dcterms:modified>
</cp:coreProperties>
</file>